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3.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drawings/drawing4.xml" ContentType="application/vnd.openxmlformats-officedocument.drawing+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drawings/drawing5.xml" ContentType="application/vnd.openxmlformats-officedocument.drawing+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drawings/drawing6.xml" ContentType="application/vnd.openxmlformats-officedocument.drawing+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drawings/drawing7.xml" ContentType="application/vnd.openxmlformats-officedocument.drawing+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drawings/drawing8.xml" ContentType="application/vnd.openxmlformats-officedocument.drawing+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drawings/drawing9.xml" ContentType="application/vnd.openxmlformats-officedocument.drawing+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drawings/drawing10.xml" ContentType="application/vnd.openxmlformats-officedocument.drawing+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drawings/drawing11.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drawings/drawing12.xml" ContentType="application/vnd.openxmlformats-officedocument.drawing+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drawings/drawing13.xml" ContentType="application/vnd.openxmlformats-officedocument.drawing+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drawings/drawing14.xml" ContentType="application/vnd.openxmlformats-officedocument.drawing+xml"/>
  <Override PartName="/xl/ctrlProps/ctrlProp292.xml" ContentType="application/vnd.ms-excel.controlproperties+xml"/>
  <Override PartName="/xl/drawings/drawing15.xml" ContentType="application/vnd.openxmlformats-officedocument.drawing+xml"/>
  <Override PartName="/xl/ctrlProps/ctrlProp293.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ThisWorkbook"/>
  <mc:AlternateContent xmlns:mc="http://schemas.openxmlformats.org/markup-compatibility/2006">
    <mc:Choice Requires="x15">
      <x15ac:absPath xmlns:x15ac="http://schemas.microsoft.com/office/spreadsheetml/2010/11/ac" url="E:\Vincent\KINGSTON\VINCE\Kring NOV\Kringkamp Indoor 2021-2022\Uitslagen\"/>
    </mc:Choice>
  </mc:AlternateContent>
  <bookViews>
    <workbookView xWindow="-105" yWindow="-105" windowWidth="23250" windowHeight="12570" tabRatio="844"/>
  </bookViews>
  <sheets>
    <sheet name="Informatie" sheetId="162" r:id="rId1"/>
    <sheet name="B" sheetId="239" r:id="rId2"/>
    <sheet name="L1" sheetId="222" r:id="rId3"/>
    <sheet name="L2" sheetId="226" r:id="rId4"/>
    <sheet name="L1 - L2" sheetId="151" state="hidden" r:id="rId5"/>
    <sheet name="M1" sheetId="240" r:id="rId6"/>
    <sheet name="M2" sheetId="241" r:id="rId7"/>
    <sheet name="M1 - M2" sheetId="237" state="hidden" r:id="rId8"/>
    <sheet name="Z1" sheetId="233" r:id="rId9"/>
    <sheet name="Z2" sheetId="234" r:id="rId10"/>
    <sheet name="ZZL" sheetId="235" r:id="rId11"/>
    <sheet name="Z1 - Z2" sheetId="238" state="hidden" r:id="rId12"/>
    <sheet name="Kampioenen" sheetId="59" r:id="rId13"/>
    <sheet name="Diversen" sheetId="123" r:id="rId14"/>
    <sheet name="Instellingen" sheetId="79" r:id="rId15"/>
    <sheet name="Afvaardiging" sheetId="5" r:id="rId16"/>
  </sheets>
  <externalReferences>
    <externalReference r:id="rId17"/>
  </externalReferences>
  <definedNames>
    <definedName name="Dressuur" localSheetId="13">Diversen!#REF!</definedName>
    <definedName name="Dressuur_1" localSheetId="13">Diversen!#REF!</definedName>
    <definedName name="Dressuur_10" localSheetId="13">Diversen!#REF!</definedName>
    <definedName name="Dressuur_11" localSheetId="13">Diversen!#REF!</definedName>
    <definedName name="Dressuur_12" localSheetId="13">Diversen!#REF!</definedName>
    <definedName name="Dressuur_13" localSheetId="13">Diversen!#REF!</definedName>
    <definedName name="Dressuur_2" localSheetId="13">Diversen!#REF!</definedName>
    <definedName name="Dressuur_3" localSheetId="13">Diversen!#REF!</definedName>
    <definedName name="Dressuur_4" localSheetId="13">Diversen!#REF!</definedName>
    <definedName name="Dressuur_5" localSheetId="13">Diversen!#REF!</definedName>
    <definedName name="Dressuur_6" localSheetId="13">Diversen!#REF!</definedName>
    <definedName name="Dressuur_7" localSheetId="13">Diversen!#REF!</definedName>
    <definedName name="Dressuur_8" localSheetId="13">Diversen!#REF!</definedName>
    <definedName name="Dressuur_9" localSheetId="13">Diversen!#REF!</definedName>
    <definedName name="_xlnm.Print_Titles" localSheetId="15">Afvaardiging!$3:$4</definedName>
    <definedName name="_xlnm.Print_Titles" localSheetId="13">Diversen!$8:$8</definedName>
    <definedName name="_xlnm.Print_Titles" localSheetId="12">Kampioenen!$4:$4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241" l="1"/>
  <c r="J2" i="241"/>
  <c r="R2" i="241"/>
  <c r="Z2" i="241"/>
  <c r="BD2" i="241" s="1"/>
  <c r="BJ2" i="241" s="1"/>
  <c r="AH2" i="241"/>
  <c r="AP2" i="241"/>
  <c r="AX2" i="241"/>
  <c r="BC2" i="241"/>
  <c r="C3" i="241"/>
  <c r="BL3" i="241"/>
  <c r="O4" i="241"/>
  <c r="BE2" i="241" s="1"/>
  <c r="O5" i="241"/>
  <c r="G6" i="241"/>
  <c r="O6" i="241"/>
  <c r="W6" i="241"/>
  <c r="AE6" i="241"/>
  <c r="AM6" i="241"/>
  <c r="AU6" i="241"/>
  <c r="G7" i="241"/>
  <c r="O7" i="241"/>
  <c r="W7" i="241"/>
  <c r="AE7" i="241"/>
  <c r="AM7" i="241"/>
  <c r="AU7" i="241"/>
  <c r="J9" i="241"/>
  <c r="R9" i="241"/>
  <c r="Z9" i="241"/>
  <c r="BD9" i="241" s="1"/>
  <c r="BJ9" i="241" s="1"/>
  <c r="BC9" i="241"/>
  <c r="J10" i="241"/>
  <c r="R10" i="241"/>
  <c r="Z10" i="241"/>
  <c r="BD10" i="241" s="1"/>
  <c r="BJ10" i="241" s="1"/>
  <c r="BC10" i="241"/>
  <c r="J11" i="241"/>
  <c r="R11" i="241"/>
  <c r="Z11" i="241"/>
  <c r="BD11" i="241" s="1"/>
  <c r="BJ11" i="241" s="1"/>
  <c r="BC11" i="241"/>
  <c r="J12" i="241"/>
  <c r="R12" i="241"/>
  <c r="Z12" i="241"/>
  <c r="BD12" i="241" s="1"/>
  <c r="BJ12" i="241" s="1"/>
  <c r="BC12" i="241"/>
  <c r="J13" i="241"/>
  <c r="R13" i="241"/>
  <c r="Z13" i="241"/>
  <c r="BD13" i="241" s="1"/>
  <c r="BJ13" i="241" s="1"/>
  <c r="BC13" i="241"/>
  <c r="J14" i="241"/>
  <c r="R14" i="241"/>
  <c r="Z14" i="241"/>
  <c r="BD14" i="241" s="1"/>
  <c r="BJ14" i="241" s="1"/>
  <c r="BC14" i="241"/>
  <c r="J15" i="241"/>
  <c r="R15" i="241"/>
  <c r="Z15" i="241"/>
  <c r="BD15" i="241" s="1"/>
  <c r="BJ15" i="241" s="1"/>
  <c r="BC15" i="241"/>
  <c r="J16" i="241"/>
  <c r="R16" i="241"/>
  <c r="Z16" i="241"/>
  <c r="BD16" i="241" s="1"/>
  <c r="BJ16" i="241" s="1"/>
  <c r="BC16" i="241"/>
  <c r="J17" i="241"/>
  <c r="R17" i="241"/>
  <c r="Z17" i="241"/>
  <c r="BD17" i="241" s="1"/>
  <c r="BJ17" i="241" s="1"/>
  <c r="BC17" i="241"/>
  <c r="J18" i="241"/>
  <c r="R18" i="241"/>
  <c r="Z18" i="241"/>
  <c r="BD18" i="241" s="1"/>
  <c r="BJ18" i="241" s="1"/>
  <c r="BC18" i="241"/>
  <c r="J19" i="241"/>
  <c r="R19" i="241"/>
  <c r="Z19" i="241"/>
  <c r="BD19" i="241" s="1"/>
  <c r="BJ19" i="241" s="1"/>
  <c r="BC19" i="241"/>
  <c r="J20" i="241"/>
  <c r="R20" i="241"/>
  <c r="Z20" i="241"/>
  <c r="BD20" i="241" s="1"/>
  <c r="BJ20" i="241" s="1"/>
  <c r="BC20" i="241"/>
  <c r="J21" i="241"/>
  <c r="R21" i="241"/>
  <c r="Z21" i="241"/>
  <c r="BD21" i="241" s="1"/>
  <c r="BJ21" i="241" s="1"/>
  <c r="BC21" i="241"/>
  <c r="J22" i="241"/>
  <c r="R22" i="241"/>
  <c r="Z22" i="241"/>
  <c r="BD22" i="241" s="1"/>
  <c r="BJ22" i="241" s="1"/>
  <c r="BC22" i="241"/>
  <c r="BC27" i="240"/>
  <c r="Z27" i="240"/>
  <c r="R27" i="240"/>
  <c r="J27" i="240"/>
  <c r="BD27" i="240" s="1"/>
  <c r="BJ27" i="240" s="1"/>
  <c r="BC26" i="240"/>
  <c r="Z26" i="240"/>
  <c r="R26" i="240"/>
  <c r="J26" i="240"/>
  <c r="BD26" i="240" s="1"/>
  <c r="BJ26" i="240" s="1"/>
  <c r="BC25" i="240"/>
  <c r="Z25" i="240"/>
  <c r="R25" i="240"/>
  <c r="J25" i="240"/>
  <c r="BD25" i="240" s="1"/>
  <c r="BJ25" i="240" s="1"/>
  <c r="BC24" i="240"/>
  <c r="Z24" i="240"/>
  <c r="R24" i="240"/>
  <c r="J24" i="240"/>
  <c r="BD24" i="240" s="1"/>
  <c r="BJ24" i="240" s="1"/>
  <c r="BC23" i="240"/>
  <c r="Z23" i="240"/>
  <c r="R23" i="240"/>
  <c r="J23" i="240"/>
  <c r="BD23" i="240" s="1"/>
  <c r="BJ23" i="240" s="1"/>
  <c r="BC22" i="240"/>
  <c r="Z22" i="240"/>
  <c r="R22" i="240"/>
  <c r="J22" i="240"/>
  <c r="BD22" i="240" s="1"/>
  <c r="BJ22" i="240" s="1"/>
  <c r="BC21" i="240"/>
  <c r="Z21" i="240"/>
  <c r="R21" i="240"/>
  <c r="J21" i="240"/>
  <c r="BD21" i="240" s="1"/>
  <c r="BJ21" i="240" s="1"/>
  <c r="BC20" i="240"/>
  <c r="Z20" i="240"/>
  <c r="R20" i="240"/>
  <c r="J20" i="240"/>
  <c r="BD20" i="240" s="1"/>
  <c r="BJ20" i="240" s="1"/>
  <c r="BC19" i="240"/>
  <c r="Z19" i="240"/>
  <c r="R19" i="240"/>
  <c r="J19" i="240"/>
  <c r="BD19" i="240" s="1"/>
  <c r="BJ19" i="240" s="1"/>
  <c r="BC18" i="240"/>
  <c r="Z18" i="240"/>
  <c r="R18" i="240"/>
  <c r="J18" i="240"/>
  <c r="BD18" i="240" s="1"/>
  <c r="BJ18" i="240" s="1"/>
  <c r="BC17" i="240"/>
  <c r="Z17" i="240"/>
  <c r="R17" i="240"/>
  <c r="J17" i="240"/>
  <c r="BD17" i="240" s="1"/>
  <c r="BJ17" i="240" s="1"/>
  <c r="BC16" i="240"/>
  <c r="Z16" i="240"/>
  <c r="R16" i="240"/>
  <c r="J16" i="240"/>
  <c r="BD16" i="240" s="1"/>
  <c r="BJ16" i="240" s="1"/>
  <c r="BC15" i="240"/>
  <c r="Z15" i="240"/>
  <c r="R15" i="240"/>
  <c r="J15" i="240"/>
  <c r="BD15" i="240" s="1"/>
  <c r="BJ15" i="240" s="1"/>
  <c r="BC14" i="240"/>
  <c r="Z14" i="240"/>
  <c r="R14" i="240"/>
  <c r="J14" i="240"/>
  <c r="BD14" i="240" s="1"/>
  <c r="BJ14" i="240" s="1"/>
  <c r="BC13" i="240"/>
  <c r="Z13" i="240"/>
  <c r="R13" i="240"/>
  <c r="J13" i="240"/>
  <c r="BD13" i="240" s="1"/>
  <c r="BJ13" i="240" s="1"/>
  <c r="BC12" i="240"/>
  <c r="Z12" i="240"/>
  <c r="R12" i="240"/>
  <c r="J12" i="240"/>
  <c r="BD12" i="240" s="1"/>
  <c r="BJ12" i="240" s="1"/>
  <c r="BC11" i="240"/>
  <c r="Z11" i="240"/>
  <c r="R11" i="240"/>
  <c r="J11" i="240"/>
  <c r="BD11" i="240" s="1"/>
  <c r="BJ11" i="240" s="1"/>
  <c r="BC10" i="240"/>
  <c r="Z10" i="240"/>
  <c r="R10" i="240"/>
  <c r="J10" i="240"/>
  <c r="BD10" i="240" s="1"/>
  <c r="BJ10" i="240" s="1"/>
  <c r="BC9" i="240"/>
  <c r="Z9" i="240"/>
  <c r="R9" i="240"/>
  <c r="J9" i="240"/>
  <c r="BD9" i="240" s="1"/>
  <c r="BJ9" i="240" s="1"/>
  <c r="AU7" i="240"/>
  <c r="AM7" i="240"/>
  <c r="AE7" i="240"/>
  <c r="W7" i="240"/>
  <c r="O7" i="240"/>
  <c r="G7" i="240"/>
  <c r="AU6" i="240"/>
  <c r="AM6" i="240"/>
  <c r="AE6" i="240"/>
  <c r="W6" i="240"/>
  <c r="O6" i="240"/>
  <c r="G6" i="240"/>
  <c r="O5" i="240"/>
  <c r="O4" i="240"/>
  <c r="BE27" i="240" s="1"/>
  <c r="BL3" i="240"/>
  <c r="C3" i="240"/>
  <c r="BE2" i="240"/>
  <c r="BC2" i="240"/>
  <c r="AX2" i="240"/>
  <c r="AP2" i="240"/>
  <c r="AH2" i="240"/>
  <c r="Z2" i="240"/>
  <c r="R2" i="240"/>
  <c r="J2" i="240"/>
  <c r="BD2" i="240" s="1"/>
  <c r="BJ2" i="240" s="1"/>
  <c r="D2" i="240"/>
  <c r="BE20" i="239"/>
  <c r="BI20" i="239" s="1"/>
  <c r="BC20" i="239"/>
  <c r="Z20" i="239"/>
  <c r="R20" i="239"/>
  <c r="J20" i="239"/>
  <c r="BD20" i="239" s="1"/>
  <c r="BJ20" i="239" s="1"/>
  <c r="BE19" i="239"/>
  <c r="BI19" i="239" s="1"/>
  <c r="BC19" i="239"/>
  <c r="Z19" i="239"/>
  <c r="R19" i="239"/>
  <c r="J19" i="239"/>
  <c r="BD19" i="239" s="1"/>
  <c r="BJ19" i="239" s="1"/>
  <c r="BE18" i="239"/>
  <c r="BI18" i="239" s="1"/>
  <c r="BC18" i="239"/>
  <c r="Z18" i="239"/>
  <c r="R18" i="239"/>
  <c r="J18" i="239"/>
  <c r="BD18" i="239" s="1"/>
  <c r="BJ18" i="239" s="1"/>
  <c r="BE17" i="239"/>
  <c r="BI17" i="239" s="1"/>
  <c r="BC17" i="239"/>
  <c r="Z17" i="239"/>
  <c r="R17" i="239"/>
  <c r="J17" i="239"/>
  <c r="BD17" i="239" s="1"/>
  <c r="BJ17" i="239" s="1"/>
  <c r="BE16" i="239"/>
  <c r="BI16" i="239" s="1"/>
  <c r="BC16" i="239"/>
  <c r="Z16" i="239"/>
  <c r="R16" i="239"/>
  <c r="J16" i="239"/>
  <c r="BD16" i="239" s="1"/>
  <c r="BJ16" i="239" s="1"/>
  <c r="BE15" i="239"/>
  <c r="BI15" i="239" s="1"/>
  <c r="BC15" i="239"/>
  <c r="Z15" i="239"/>
  <c r="R15" i="239"/>
  <c r="J15" i="239"/>
  <c r="BD15" i="239" s="1"/>
  <c r="BJ15" i="239" s="1"/>
  <c r="BE14" i="239"/>
  <c r="BI14" i="239" s="1"/>
  <c r="BC14" i="239"/>
  <c r="Z14" i="239"/>
  <c r="R14" i="239"/>
  <c r="J14" i="239"/>
  <c r="BD14" i="239" s="1"/>
  <c r="BJ14" i="239" s="1"/>
  <c r="BE13" i="239"/>
  <c r="BI13" i="239" s="1"/>
  <c r="BC13" i="239"/>
  <c r="Z13" i="239"/>
  <c r="R13" i="239"/>
  <c r="J13" i="239"/>
  <c r="BD13" i="239" s="1"/>
  <c r="BJ13" i="239" s="1"/>
  <c r="BE12" i="239"/>
  <c r="BI12" i="239" s="1"/>
  <c r="BC12" i="239"/>
  <c r="Z12" i="239"/>
  <c r="R12" i="239"/>
  <c r="J12" i="239"/>
  <c r="BD12" i="239" s="1"/>
  <c r="BJ12" i="239" s="1"/>
  <c r="BE11" i="239"/>
  <c r="BI11" i="239" s="1"/>
  <c r="BC11" i="239"/>
  <c r="Z11" i="239"/>
  <c r="R11" i="239"/>
  <c r="J11" i="239"/>
  <c r="BD11" i="239" s="1"/>
  <c r="BJ11" i="239" s="1"/>
  <c r="BE10" i="239"/>
  <c r="BI10" i="239" s="1"/>
  <c r="BC10" i="239"/>
  <c r="Z10" i="239"/>
  <c r="R10" i="239"/>
  <c r="J10" i="239"/>
  <c r="BD10" i="239" s="1"/>
  <c r="BJ10" i="239" s="1"/>
  <c r="BE9" i="239"/>
  <c r="BI9" i="239" s="1"/>
  <c r="BC9" i="239"/>
  <c r="Z9" i="239"/>
  <c r="R9" i="239"/>
  <c r="J9" i="239"/>
  <c r="BD9" i="239" s="1"/>
  <c r="BJ9" i="239" s="1"/>
  <c r="AU7" i="239"/>
  <c r="AM7" i="239"/>
  <c r="AE7" i="239"/>
  <c r="W7" i="239"/>
  <c r="O7" i="239"/>
  <c r="G7" i="239"/>
  <c r="AU6" i="239"/>
  <c r="AM6" i="239"/>
  <c r="AE6" i="239"/>
  <c r="W6" i="239"/>
  <c r="O6" i="239"/>
  <c r="G6" i="239"/>
  <c r="O5" i="239"/>
  <c r="O4" i="239"/>
  <c r="BL3" i="239"/>
  <c r="C3" i="239"/>
  <c r="BF2" i="239"/>
  <c r="BE2" i="239"/>
  <c r="BC2" i="239"/>
  <c r="BI2" i="239" s="1"/>
  <c r="AX2" i="239"/>
  <c r="AP2" i="239"/>
  <c r="AH2" i="239"/>
  <c r="Z2" i="239"/>
  <c r="R2" i="239"/>
  <c r="J2" i="239"/>
  <c r="BD2" i="239" s="1"/>
  <c r="BJ2" i="239" s="1"/>
  <c r="D2" i="239"/>
  <c r="BE22" i="241" l="1"/>
  <c r="BI22" i="241" s="1"/>
  <c r="BE21" i="241"/>
  <c r="BI21" i="241" s="1"/>
  <c r="BE20" i="241"/>
  <c r="BI20" i="241" s="1"/>
  <c r="BE19" i="241"/>
  <c r="BI19" i="241" s="1"/>
  <c r="BE18" i="241"/>
  <c r="BI18" i="241" s="1"/>
  <c r="BE17" i="241"/>
  <c r="BI17" i="241" s="1"/>
  <c r="BE16" i="241"/>
  <c r="BI16" i="241" s="1"/>
  <c r="BE15" i="241"/>
  <c r="BI15" i="241" s="1"/>
  <c r="BE14" i="241"/>
  <c r="BI14" i="241" s="1"/>
  <c r="BE13" i="241"/>
  <c r="BI13" i="241" s="1"/>
  <c r="BE12" i="241"/>
  <c r="BI12" i="241" s="1"/>
  <c r="BE11" i="241"/>
  <c r="BI11" i="241" s="1"/>
  <c r="BE10" i="241"/>
  <c r="BI10" i="241" s="1"/>
  <c r="BE9" i="241"/>
  <c r="BI9" i="241" s="1"/>
  <c r="BF2" i="241"/>
  <c r="BI2" i="241" s="1"/>
  <c r="BI27" i="240"/>
  <c r="BF2" i="240"/>
  <c r="BI2" i="240" s="1"/>
  <c r="BE9" i="240"/>
  <c r="BI9" i="240" s="1"/>
  <c r="BE10" i="240"/>
  <c r="BI10" i="240" s="1"/>
  <c r="BE11" i="240"/>
  <c r="BI11" i="240" s="1"/>
  <c r="BE12" i="240"/>
  <c r="BI12" i="240" s="1"/>
  <c r="BE13" i="240"/>
  <c r="BI13" i="240" s="1"/>
  <c r="BE14" i="240"/>
  <c r="BI14" i="240" s="1"/>
  <c r="BE15" i="240"/>
  <c r="BI15" i="240" s="1"/>
  <c r="BE16" i="240"/>
  <c r="BI16" i="240" s="1"/>
  <c r="BE17" i="240"/>
  <c r="BI17" i="240" s="1"/>
  <c r="BE18" i="240"/>
  <c r="BI18" i="240" s="1"/>
  <c r="BE19" i="240"/>
  <c r="BI19" i="240" s="1"/>
  <c r="BE20" i="240"/>
  <c r="BI20" i="240" s="1"/>
  <c r="BE21" i="240"/>
  <c r="BI21" i="240" s="1"/>
  <c r="BE22" i="240"/>
  <c r="BI22" i="240" s="1"/>
  <c r="BE23" i="240"/>
  <c r="BI23" i="240" s="1"/>
  <c r="BE24" i="240"/>
  <c r="BI24" i="240" s="1"/>
  <c r="BE25" i="240"/>
  <c r="BI25" i="240" s="1"/>
  <c r="BE26" i="240"/>
  <c r="BI26" i="240" s="1"/>
  <c r="BE43" i="222" l="1"/>
  <c r="BE41" i="222"/>
  <c r="BE39" i="222"/>
  <c r="BE37" i="222"/>
  <c r="BE36" i="222"/>
  <c r="BE34" i="222"/>
  <c r="BE44" i="222"/>
  <c r="BE31" i="222"/>
  <c r="BE42" i="222"/>
  <c r="BE30" i="222"/>
  <c r="BE40" i="222"/>
  <c r="BE38" i="222"/>
  <c r="BE29" i="222"/>
  <c r="BE35" i="222"/>
  <c r="BE27" i="222"/>
  <c r="BE25" i="222"/>
  <c r="BE23" i="222"/>
  <c r="BE21" i="222"/>
  <c r="BE28" i="222"/>
  <c r="BE22" i="222"/>
  <c r="BE24" i="222"/>
  <c r="BE33" i="222"/>
  <c r="BE32" i="222"/>
  <c r="BE26" i="222"/>
  <c r="BE18" i="222"/>
  <c r="BE16" i="222"/>
  <c r="BE20" i="222"/>
  <c r="BE17" i="222"/>
  <c r="BE14" i="222"/>
  <c r="BE12" i="222"/>
  <c r="BE15" i="222"/>
  <c r="BE19" i="222"/>
  <c r="BE13" i="222"/>
  <c r="BE11" i="222"/>
  <c r="BE10" i="222"/>
  <c r="BE9" i="222"/>
  <c r="BC43" i="222"/>
  <c r="BI43" i="222" s="1"/>
  <c r="BC41" i="222"/>
  <c r="BC39" i="222"/>
  <c r="BI39" i="222" s="1"/>
  <c r="BC37" i="222"/>
  <c r="BI37" i="222" s="1"/>
  <c r="BC36" i="222"/>
  <c r="BC34" i="222"/>
  <c r="BC44" i="222"/>
  <c r="BC31" i="222"/>
  <c r="BC42" i="222"/>
  <c r="BI42" i="222" s="1"/>
  <c r="BC30" i="222"/>
  <c r="BI30" i="222" s="1"/>
  <c r="BC40" i="222"/>
  <c r="BC38" i="222"/>
  <c r="BI38" i="222" s="1"/>
  <c r="BC29" i="222"/>
  <c r="BC35" i="222"/>
  <c r="BC27" i="222"/>
  <c r="BC25" i="222"/>
  <c r="BC23" i="222"/>
  <c r="BI23" i="222" s="1"/>
  <c r="BC21" i="222"/>
  <c r="BI21" i="222" s="1"/>
  <c r="BC28" i="222"/>
  <c r="BI28" i="222" s="1"/>
  <c r="BC22" i="222"/>
  <c r="BI22" i="222" s="1"/>
  <c r="BC24" i="222"/>
  <c r="BC33" i="222"/>
  <c r="BC32" i="222"/>
  <c r="BC26" i="222"/>
  <c r="BC18" i="222"/>
  <c r="BI18" i="222" s="1"/>
  <c r="BC16" i="222"/>
  <c r="BI16" i="222" s="1"/>
  <c r="BC20" i="222"/>
  <c r="BC17" i="222"/>
  <c r="BI17" i="222" s="1"/>
  <c r="BC14" i="222"/>
  <c r="BC12" i="222"/>
  <c r="BC15" i="222"/>
  <c r="BC19" i="222"/>
  <c r="BC13" i="222"/>
  <c r="BI13" i="222" s="1"/>
  <c r="BC11" i="222"/>
  <c r="BI11" i="222" s="1"/>
  <c r="BC10" i="222"/>
  <c r="BC9" i="222"/>
  <c r="Z43" i="222"/>
  <c r="Z41" i="222"/>
  <c r="Z39" i="222"/>
  <c r="Z37" i="222"/>
  <c r="Z36" i="222"/>
  <c r="Z34" i="222"/>
  <c r="Z44" i="222"/>
  <c r="Z31" i="222"/>
  <c r="Z42" i="222"/>
  <c r="Z30" i="222"/>
  <c r="Z40" i="222"/>
  <c r="Z38" i="222"/>
  <c r="Z29" i="222"/>
  <c r="Z35" i="222"/>
  <c r="Z27" i="222"/>
  <c r="Z25" i="222"/>
  <c r="Z23" i="222"/>
  <c r="Z21" i="222"/>
  <c r="Z28" i="222"/>
  <c r="Z22" i="222"/>
  <c r="Z24" i="222"/>
  <c r="Z33" i="222"/>
  <c r="Z32" i="222"/>
  <c r="Z26" i="222"/>
  <c r="Z18" i="222"/>
  <c r="Z16" i="222"/>
  <c r="Z20" i="222"/>
  <c r="Z17" i="222"/>
  <c r="Z14" i="222"/>
  <c r="Z12" i="222"/>
  <c r="Z15" i="222"/>
  <c r="Z19" i="222"/>
  <c r="Z13" i="222"/>
  <c r="Z11" i="222"/>
  <c r="Z10" i="222"/>
  <c r="Z9" i="222"/>
  <c r="R43" i="222"/>
  <c r="R41" i="222"/>
  <c r="R39" i="222"/>
  <c r="R37" i="222"/>
  <c r="R36" i="222"/>
  <c r="R34" i="222"/>
  <c r="R44" i="222"/>
  <c r="R31" i="222"/>
  <c r="R42" i="222"/>
  <c r="R30" i="222"/>
  <c r="R40" i="222"/>
  <c r="R38" i="222"/>
  <c r="R29" i="222"/>
  <c r="R35" i="222"/>
  <c r="R27" i="222"/>
  <c r="R25" i="222"/>
  <c r="R23" i="222"/>
  <c r="R21" i="222"/>
  <c r="R28" i="222"/>
  <c r="R22" i="222"/>
  <c r="R24" i="222"/>
  <c r="R33" i="222"/>
  <c r="R32" i="222"/>
  <c r="R26" i="222"/>
  <c r="R18" i="222"/>
  <c r="R16" i="222"/>
  <c r="R20" i="222"/>
  <c r="R17" i="222"/>
  <c r="R14" i="222"/>
  <c r="R12" i="222"/>
  <c r="R15" i="222"/>
  <c r="R19" i="222"/>
  <c r="R13" i="222"/>
  <c r="R11" i="222"/>
  <c r="R10" i="222"/>
  <c r="R9" i="222"/>
  <c r="J43" i="222"/>
  <c r="J41" i="222"/>
  <c r="J39" i="222"/>
  <c r="J37" i="222"/>
  <c r="J36" i="222"/>
  <c r="BD36" i="222" s="1"/>
  <c r="BJ36" i="222" s="1"/>
  <c r="J34" i="222"/>
  <c r="BD34" i="222" s="1"/>
  <c r="BJ34" i="222" s="1"/>
  <c r="J44" i="222"/>
  <c r="J31" i="222"/>
  <c r="J42" i="222"/>
  <c r="J30" i="222"/>
  <c r="J40" i="222"/>
  <c r="J38" i="222"/>
  <c r="J29" i="222"/>
  <c r="BD29" i="222" s="1"/>
  <c r="BJ29" i="222" s="1"/>
  <c r="J35" i="222"/>
  <c r="BD35" i="222" s="1"/>
  <c r="BJ35" i="222" s="1"/>
  <c r="J27" i="222"/>
  <c r="J25" i="222"/>
  <c r="J23" i="222"/>
  <c r="J21" i="222"/>
  <c r="J28" i="222"/>
  <c r="J22" i="222"/>
  <c r="J24" i="222"/>
  <c r="BD24" i="222" s="1"/>
  <c r="BJ24" i="222" s="1"/>
  <c r="J33" i="222"/>
  <c r="BD33" i="222" s="1"/>
  <c r="BJ33" i="222" s="1"/>
  <c r="J32" i="222"/>
  <c r="J26" i="222"/>
  <c r="J18" i="222"/>
  <c r="J16" i="222"/>
  <c r="J20" i="222"/>
  <c r="J17" i="222"/>
  <c r="J14" i="222"/>
  <c r="BD14" i="222" s="1"/>
  <c r="BJ14" i="222" s="1"/>
  <c r="J12" i="222"/>
  <c r="BD12" i="222" s="1"/>
  <c r="BJ12" i="222" s="1"/>
  <c r="J15" i="222"/>
  <c r="J19" i="222"/>
  <c r="J13" i="222"/>
  <c r="J11" i="222"/>
  <c r="J10" i="222"/>
  <c r="J9" i="222"/>
  <c r="BE35" i="226"/>
  <c r="BE30" i="226"/>
  <c r="BE38" i="226"/>
  <c r="BE32" i="226"/>
  <c r="BE26" i="226"/>
  <c r="BE25" i="226"/>
  <c r="BE27" i="226"/>
  <c r="BE28" i="226"/>
  <c r="BE22" i="226"/>
  <c r="BE37" i="226"/>
  <c r="BE23" i="226"/>
  <c r="BE36" i="226"/>
  <c r="BE21" i="226"/>
  <c r="BE20" i="226"/>
  <c r="BE34" i="226"/>
  <c r="BE33" i="226"/>
  <c r="BE18" i="226"/>
  <c r="BE29" i="226"/>
  <c r="BE31" i="226"/>
  <c r="BE24" i="226"/>
  <c r="BE17" i="226"/>
  <c r="BE19" i="226"/>
  <c r="BE16" i="226"/>
  <c r="BE15" i="226"/>
  <c r="BE14" i="226"/>
  <c r="BE12" i="226"/>
  <c r="BE13" i="226"/>
  <c r="BE10" i="226"/>
  <c r="BE11" i="226"/>
  <c r="BE9" i="226"/>
  <c r="BC35" i="226"/>
  <c r="BC30" i="226"/>
  <c r="BC38" i="226"/>
  <c r="BI38" i="226" s="1"/>
  <c r="BC32" i="226"/>
  <c r="BC26" i="226"/>
  <c r="BC25" i="226"/>
  <c r="BC27" i="226"/>
  <c r="BC28" i="226"/>
  <c r="BC22" i="226"/>
  <c r="BC37" i="226"/>
  <c r="BC23" i="226"/>
  <c r="BI23" i="226" s="1"/>
  <c r="BC36" i="226"/>
  <c r="BC21" i="226"/>
  <c r="BC20" i="226"/>
  <c r="BC34" i="226"/>
  <c r="BC33" i="226"/>
  <c r="BC18" i="226"/>
  <c r="BC29" i="226"/>
  <c r="BC31" i="226"/>
  <c r="BC24" i="226"/>
  <c r="BI24" i="226" s="1"/>
  <c r="BC17" i="226"/>
  <c r="BC19" i="226"/>
  <c r="BC16" i="226"/>
  <c r="BC15" i="226"/>
  <c r="BC14" i="226"/>
  <c r="BC12" i="226"/>
  <c r="BI12" i="226" s="1"/>
  <c r="BC13" i="226"/>
  <c r="BI13" i="226" s="1"/>
  <c r="BC10" i="226"/>
  <c r="BC11" i="226"/>
  <c r="BC9" i="226"/>
  <c r="Z35" i="226"/>
  <c r="Z30" i="226"/>
  <c r="Z38" i="226"/>
  <c r="Z32" i="226"/>
  <c r="Z26" i="226"/>
  <c r="Z25" i="226"/>
  <c r="Z27" i="226"/>
  <c r="Z28" i="226"/>
  <c r="Z22" i="226"/>
  <c r="Z37" i="226"/>
  <c r="Z23" i="226"/>
  <c r="Z36" i="226"/>
  <c r="Z21" i="226"/>
  <c r="Z20" i="226"/>
  <c r="Z34" i="226"/>
  <c r="Z33" i="226"/>
  <c r="Z18" i="226"/>
  <c r="Z29" i="226"/>
  <c r="Z31" i="226"/>
  <c r="Z24" i="226"/>
  <c r="Z17" i="226"/>
  <c r="Z19" i="226"/>
  <c r="Z16" i="226"/>
  <c r="Z15" i="226"/>
  <c r="Z14" i="226"/>
  <c r="Z12" i="226"/>
  <c r="Z13" i="226"/>
  <c r="Z10" i="226"/>
  <c r="Z11" i="226"/>
  <c r="Z9" i="226"/>
  <c r="R35" i="226"/>
  <c r="R30" i="226"/>
  <c r="R38" i="226"/>
  <c r="R32" i="226"/>
  <c r="R26" i="226"/>
  <c r="R25" i="226"/>
  <c r="R27" i="226"/>
  <c r="R28" i="226"/>
  <c r="R22" i="226"/>
  <c r="R37" i="226"/>
  <c r="R23" i="226"/>
  <c r="R36" i="226"/>
  <c r="R21" i="226"/>
  <c r="R20" i="226"/>
  <c r="R34" i="226"/>
  <c r="R33" i="226"/>
  <c r="R18" i="226"/>
  <c r="R29" i="226"/>
  <c r="R31" i="226"/>
  <c r="R24" i="226"/>
  <c r="R17" i="226"/>
  <c r="R19" i="226"/>
  <c r="R16" i="226"/>
  <c r="R15" i="226"/>
  <c r="R14" i="226"/>
  <c r="R12" i="226"/>
  <c r="R13" i="226"/>
  <c r="R10" i="226"/>
  <c r="R11" i="226"/>
  <c r="R9" i="226"/>
  <c r="J35" i="226"/>
  <c r="J30" i="226"/>
  <c r="J38" i="226"/>
  <c r="J32" i="226"/>
  <c r="J26" i="226"/>
  <c r="J25" i="226"/>
  <c r="J27" i="226"/>
  <c r="J28" i="226"/>
  <c r="BD28" i="226" s="1"/>
  <c r="BJ28" i="226" s="1"/>
  <c r="J22" i="226"/>
  <c r="J37" i="226"/>
  <c r="J23" i="226"/>
  <c r="J36" i="226"/>
  <c r="J21" i="226"/>
  <c r="J20" i="226"/>
  <c r="J34" i="226"/>
  <c r="J33" i="226"/>
  <c r="BD33" i="226" s="1"/>
  <c r="BJ33" i="226" s="1"/>
  <c r="J18" i="226"/>
  <c r="J29" i="226"/>
  <c r="J31" i="226"/>
  <c r="J24" i="226"/>
  <c r="J17" i="226"/>
  <c r="J19" i="226"/>
  <c r="J16" i="226"/>
  <c r="J15" i="226"/>
  <c r="BD15" i="226" s="1"/>
  <c r="BJ15" i="226" s="1"/>
  <c r="J14" i="226"/>
  <c r="J12" i="226"/>
  <c r="J13" i="226"/>
  <c r="J10" i="226"/>
  <c r="J11" i="226"/>
  <c r="J9" i="226"/>
  <c r="BE17" i="234"/>
  <c r="BE14" i="234"/>
  <c r="BE10" i="234"/>
  <c r="BE15" i="234"/>
  <c r="BE16" i="234"/>
  <c r="BE13" i="234"/>
  <c r="BE12" i="234"/>
  <c r="BE9" i="234"/>
  <c r="BE11" i="234"/>
  <c r="BC17" i="234"/>
  <c r="BC14" i="234"/>
  <c r="BI14" i="234" s="1"/>
  <c r="BC10" i="234"/>
  <c r="BC15" i="234"/>
  <c r="BI15" i="234" s="1"/>
  <c r="BC16" i="234"/>
  <c r="BC13" i="234"/>
  <c r="BI13" i="234" s="1"/>
  <c r="BC12" i="234"/>
  <c r="BC9" i="234"/>
  <c r="BC11" i="234"/>
  <c r="Z17" i="234"/>
  <c r="Z14" i="234"/>
  <c r="Z10" i="234"/>
  <c r="Z15" i="234"/>
  <c r="Z16" i="234"/>
  <c r="Z13" i="234"/>
  <c r="Z12" i="234"/>
  <c r="Z9" i="234"/>
  <c r="Z11" i="234"/>
  <c r="R17" i="234"/>
  <c r="R14" i="234"/>
  <c r="R10" i="234"/>
  <c r="R15" i="234"/>
  <c r="R16" i="234"/>
  <c r="R13" i="234"/>
  <c r="R12" i="234"/>
  <c r="R9" i="234"/>
  <c r="R11" i="234"/>
  <c r="J17" i="234"/>
  <c r="BD17" i="234" s="1"/>
  <c r="BJ17" i="234" s="1"/>
  <c r="J14" i="234"/>
  <c r="J10" i="234"/>
  <c r="BD10" i="234" s="1"/>
  <c r="BJ10" i="234" s="1"/>
  <c r="J15" i="234"/>
  <c r="J16" i="234"/>
  <c r="J13" i="234"/>
  <c r="J12" i="234"/>
  <c r="J9" i="234"/>
  <c r="J11" i="234"/>
  <c r="BD11" i="234" s="1"/>
  <c r="BJ11" i="234" s="1"/>
  <c r="BE18" i="235"/>
  <c r="BE16" i="235"/>
  <c r="BE17" i="235"/>
  <c r="BE14" i="235"/>
  <c r="BE19" i="235"/>
  <c r="BE10" i="235"/>
  <c r="BE15" i="235"/>
  <c r="BE12" i="235"/>
  <c r="BE13" i="235"/>
  <c r="BE11" i="235"/>
  <c r="BE9" i="235"/>
  <c r="BC18" i="235"/>
  <c r="BC16" i="235"/>
  <c r="BC17" i="235"/>
  <c r="BC14" i="235"/>
  <c r="BI14" i="235" s="1"/>
  <c r="BC19" i="235"/>
  <c r="BC10" i="235"/>
  <c r="BI10" i="235" s="1"/>
  <c r="BC15" i="235"/>
  <c r="BC12" i="235"/>
  <c r="BC13" i="235"/>
  <c r="BC11" i="235"/>
  <c r="BI11" i="235" s="1"/>
  <c r="BC9" i="235"/>
  <c r="Z18" i="235"/>
  <c r="Z16" i="235"/>
  <c r="Z17" i="235"/>
  <c r="Z14" i="235"/>
  <c r="Z19" i="235"/>
  <c r="Z10" i="235"/>
  <c r="Z15" i="235"/>
  <c r="Z12" i="235"/>
  <c r="Z13" i="235"/>
  <c r="Z11" i="235"/>
  <c r="Z9" i="235"/>
  <c r="R18" i="235"/>
  <c r="R16" i="235"/>
  <c r="R17" i="235"/>
  <c r="R14" i="235"/>
  <c r="R19" i="235"/>
  <c r="R10" i="235"/>
  <c r="R15" i="235"/>
  <c r="R12" i="235"/>
  <c r="R13" i="235"/>
  <c r="R11" i="235"/>
  <c r="R9" i="235"/>
  <c r="J18" i="235"/>
  <c r="J16" i="235"/>
  <c r="J17" i="235"/>
  <c r="J14" i="235"/>
  <c r="BD14" i="235" s="1"/>
  <c r="BJ14" i="235" s="1"/>
  <c r="J19" i="235"/>
  <c r="J10" i="235"/>
  <c r="J15" i="235"/>
  <c r="J12" i="235"/>
  <c r="J13" i="235"/>
  <c r="BD13" i="235" s="1"/>
  <c r="BJ13" i="235" s="1"/>
  <c r="J11" i="235"/>
  <c r="J9" i="235"/>
  <c r="BE28" i="233"/>
  <c r="BE27" i="233"/>
  <c r="BE25" i="233"/>
  <c r="BE23" i="233"/>
  <c r="BE21" i="233"/>
  <c r="BE26" i="233"/>
  <c r="BE18" i="233"/>
  <c r="BE20" i="233"/>
  <c r="BE19" i="233"/>
  <c r="BE22" i="233"/>
  <c r="BE17" i="233"/>
  <c r="BE24" i="233"/>
  <c r="BE16" i="233"/>
  <c r="BE15" i="233"/>
  <c r="BE14" i="233"/>
  <c r="BE10" i="233"/>
  <c r="BE11" i="233"/>
  <c r="BE13" i="233"/>
  <c r="BE12" i="233"/>
  <c r="BE9" i="233"/>
  <c r="BC28" i="233"/>
  <c r="BC27" i="233"/>
  <c r="BC25" i="233"/>
  <c r="BC23" i="233"/>
  <c r="BI23" i="233" s="1"/>
  <c r="BC21" i="233"/>
  <c r="BC26" i="233"/>
  <c r="BC18" i="233"/>
  <c r="BI18" i="233" s="1"/>
  <c r="BC20" i="233"/>
  <c r="BC19" i="233"/>
  <c r="BI19" i="233" s="1"/>
  <c r="BC22" i="233"/>
  <c r="BI22" i="233" s="1"/>
  <c r="BC17" i="233"/>
  <c r="BI17" i="233" s="1"/>
  <c r="BC24" i="233"/>
  <c r="BI24" i="233" s="1"/>
  <c r="BC16" i="233"/>
  <c r="BC15" i="233"/>
  <c r="BC14" i="233"/>
  <c r="BI14" i="233" s="1"/>
  <c r="BC10" i="233"/>
  <c r="BC11" i="233"/>
  <c r="BI11" i="233" s="1"/>
  <c r="BC13" i="233"/>
  <c r="BI13" i="233" s="1"/>
  <c r="BC12" i="233"/>
  <c r="BI12" i="233" s="1"/>
  <c r="BC9" i="233"/>
  <c r="BI9" i="233" s="1"/>
  <c r="Z28" i="233"/>
  <c r="Z27" i="233"/>
  <c r="Z25" i="233"/>
  <c r="Z23" i="233"/>
  <c r="Z21" i="233"/>
  <c r="Z26" i="233"/>
  <c r="Z18" i="233"/>
  <c r="Z20" i="233"/>
  <c r="Z19" i="233"/>
  <c r="Z22" i="233"/>
  <c r="Z17" i="233"/>
  <c r="Z24" i="233"/>
  <c r="Z16" i="233"/>
  <c r="Z15" i="233"/>
  <c r="Z14" i="233"/>
  <c r="Z10" i="233"/>
  <c r="Z11" i="233"/>
  <c r="Z13" i="233"/>
  <c r="Z12" i="233"/>
  <c r="Z9" i="233"/>
  <c r="R28" i="233"/>
  <c r="R27" i="233"/>
  <c r="R25" i="233"/>
  <c r="R23" i="233"/>
  <c r="R21" i="233"/>
  <c r="R26" i="233"/>
  <c r="R18" i="233"/>
  <c r="R20" i="233"/>
  <c r="R19" i="233"/>
  <c r="R22" i="233"/>
  <c r="R17" i="233"/>
  <c r="R24" i="233"/>
  <c r="R16" i="233"/>
  <c r="R15" i="233"/>
  <c r="R14" i="233"/>
  <c r="R10" i="233"/>
  <c r="R11" i="233"/>
  <c r="R13" i="233"/>
  <c r="R12" i="233"/>
  <c r="R9" i="233"/>
  <c r="J28" i="233"/>
  <c r="J27" i="233"/>
  <c r="J25" i="233"/>
  <c r="BD25" i="233" s="1"/>
  <c r="BJ25" i="233" s="1"/>
  <c r="J23" i="233"/>
  <c r="J21" i="233"/>
  <c r="BD21" i="233" s="1"/>
  <c r="BJ21" i="233" s="1"/>
  <c r="J26" i="233"/>
  <c r="BD26" i="233" s="1"/>
  <c r="BJ26" i="233" s="1"/>
  <c r="J18" i="233"/>
  <c r="J20" i="233"/>
  <c r="J19" i="233"/>
  <c r="J22" i="233"/>
  <c r="J17" i="233"/>
  <c r="BD17" i="233" s="1"/>
  <c r="BJ17" i="233" s="1"/>
  <c r="J24" i="233"/>
  <c r="J16" i="233"/>
  <c r="BD16" i="233" s="1"/>
  <c r="BJ16" i="233" s="1"/>
  <c r="J15" i="233"/>
  <c r="BD15" i="233" s="1"/>
  <c r="BJ15" i="233" s="1"/>
  <c r="J14" i="233"/>
  <c r="BD14" i="233" s="1"/>
  <c r="BJ14" i="233" s="1"/>
  <c r="J10" i="233"/>
  <c r="BD10" i="233" s="1"/>
  <c r="BJ10" i="233" s="1"/>
  <c r="J11" i="233"/>
  <c r="J13" i="233"/>
  <c r="J12" i="233"/>
  <c r="BD12" i="233" s="1"/>
  <c r="BJ12" i="233" s="1"/>
  <c r="J9" i="233"/>
  <c r="BD9" i="222" l="1"/>
  <c r="BJ9" i="222" s="1"/>
  <c r="BD17" i="222"/>
  <c r="BJ17" i="222" s="1"/>
  <c r="BD22" i="222"/>
  <c r="BJ22" i="222" s="1"/>
  <c r="BD38" i="222"/>
  <c r="BJ38" i="222" s="1"/>
  <c r="BD37" i="222"/>
  <c r="BJ37" i="222" s="1"/>
  <c r="BI19" i="222"/>
  <c r="BI26" i="222"/>
  <c r="BI25" i="222"/>
  <c r="BI31" i="222"/>
  <c r="BD10" i="222"/>
  <c r="BJ10" i="222" s="1"/>
  <c r="BD20" i="222"/>
  <c r="BJ20" i="222" s="1"/>
  <c r="BD28" i="222"/>
  <c r="BJ28" i="222" s="1"/>
  <c r="BD40" i="222"/>
  <c r="BJ40" i="222" s="1"/>
  <c r="BD39" i="222"/>
  <c r="BJ39" i="222" s="1"/>
  <c r="BI15" i="222"/>
  <c r="BI32" i="222"/>
  <c r="BI27" i="222"/>
  <c r="BD11" i="222"/>
  <c r="BJ11" i="222" s="1"/>
  <c r="BD16" i="222"/>
  <c r="BJ16" i="222" s="1"/>
  <c r="BD21" i="222"/>
  <c r="BJ21" i="222" s="1"/>
  <c r="BD30" i="222"/>
  <c r="BJ30" i="222" s="1"/>
  <c r="BD41" i="222"/>
  <c r="BJ41" i="222" s="1"/>
  <c r="BI12" i="222"/>
  <c r="BI33" i="222"/>
  <c r="BI35" i="222"/>
  <c r="BI34" i="222"/>
  <c r="BD13" i="222"/>
  <c r="BJ13" i="222" s="1"/>
  <c r="BD18" i="222"/>
  <c r="BJ18" i="222" s="1"/>
  <c r="BD23" i="222"/>
  <c r="BJ23" i="222" s="1"/>
  <c r="BD42" i="222"/>
  <c r="BJ42" i="222" s="1"/>
  <c r="BD43" i="222"/>
  <c r="BJ43" i="222" s="1"/>
  <c r="BI14" i="222"/>
  <c r="BI24" i="222"/>
  <c r="BI29" i="222"/>
  <c r="BI36" i="222"/>
  <c r="BD19" i="222"/>
  <c r="BJ19" i="222" s="1"/>
  <c r="BD26" i="222"/>
  <c r="BJ26" i="222" s="1"/>
  <c r="BD25" i="222"/>
  <c r="BJ25" i="222" s="1"/>
  <c r="BD31" i="222"/>
  <c r="BJ31" i="222" s="1"/>
  <c r="BI9" i="222"/>
  <c r="BD15" i="222"/>
  <c r="BJ15" i="222" s="1"/>
  <c r="BD32" i="222"/>
  <c r="BJ32" i="222" s="1"/>
  <c r="BD27" i="222"/>
  <c r="BJ27" i="222" s="1"/>
  <c r="BD44" i="222"/>
  <c r="BJ44" i="222" s="1"/>
  <c r="BI10" i="222"/>
  <c r="BI20" i="222"/>
  <c r="BI41" i="222"/>
  <c r="BI44" i="222"/>
  <c r="BI40" i="222"/>
  <c r="BD16" i="226"/>
  <c r="BJ16" i="226" s="1"/>
  <c r="BD34" i="226"/>
  <c r="BJ34" i="226" s="1"/>
  <c r="BD27" i="226"/>
  <c r="BJ27" i="226" s="1"/>
  <c r="BI14" i="226"/>
  <c r="BI9" i="226"/>
  <c r="BI19" i="226"/>
  <c r="BI20" i="226"/>
  <c r="BI25" i="226"/>
  <c r="BI11" i="226"/>
  <c r="BI17" i="226"/>
  <c r="BI26" i="226"/>
  <c r="BD12" i="226"/>
  <c r="BJ12" i="226" s="1"/>
  <c r="BD29" i="226"/>
  <c r="BJ29" i="226" s="1"/>
  <c r="BD37" i="226"/>
  <c r="BJ37" i="226" s="1"/>
  <c r="BD30" i="226"/>
  <c r="BJ30" i="226" s="1"/>
  <c r="BD9" i="226"/>
  <c r="BJ9" i="226" s="1"/>
  <c r="BD19" i="226"/>
  <c r="BJ19" i="226" s="1"/>
  <c r="BD20" i="226"/>
  <c r="BJ20" i="226" s="1"/>
  <c r="BD25" i="226"/>
  <c r="BJ25" i="226" s="1"/>
  <c r="BI15" i="226"/>
  <c r="BI28" i="226"/>
  <c r="BD10" i="226"/>
  <c r="BJ10" i="226" s="1"/>
  <c r="BD24" i="226"/>
  <c r="BJ24" i="226" s="1"/>
  <c r="BD36" i="226"/>
  <c r="BJ36" i="226" s="1"/>
  <c r="BD32" i="226"/>
  <c r="BJ32" i="226" s="1"/>
  <c r="BD14" i="226"/>
  <c r="BJ14" i="226" s="1"/>
  <c r="BD18" i="226"/>
  <c r="BJ18" i="226" s="1"/>
  <c r="BD22" i="226"/>
  <c r="BJ22" i="226" s="1"/>
  <c r="BD35" i="226"/>
  <c r="BJ35" i="226" s="1"/>
  <c r="BD11" i="226"/>
  <c r="BJ11" i="226" s="1"/>
  <c r="BD17" i="226"/>
  <c r="BJ17" i="226" s="1"/>
  <c r="BD21" i="226"/>
  <c r="BJ21" i="226" s="1"/>
  <c r="BD26" i="226"/>
  <c r="BJ26" i="226" s="1"/>
  <c r="BI27" i="226"/>
  <c r="BD13" i="226"/>
  <c r="BJ13" i="226" s="1"/>
  <c r="BD31" i="226"/>
  <c r="BJ31" i="226" s="1"/>
  <c r="BD23" i="226"/>
  <c r="BJ23" i="226" s="1"/>
  <c r="BD38" i="226"/>
  <c r="BJ38" i="226" s="1"/>
  <c r="BI29" i="226"/>
  <c r="BI30" i="226"/>
  <c r="BI18" i="226"/>
  <c r="BI22" i="226"/>
  <c r="BI35" i="226"/>
  <c r="BI10" i="226"/>
  <c r="BI36" i="226"/>
  <c r="BI32" i="226"/>
  <c r="BI16" i="226"/>
  <c r="BI21" i="226"/>
  <c r="BI37" i="226"/>
  <c r="BI34" i="226"/>
  <c r="BI33" i="226"/>
  <c r="BI31" i="226"/>
  <c r="BI11" i="234"/>
  <c r="BD14" i="234"/>
  <c r="BJ14" i="234" s="1"/>
  <c r="BD13" i="234"/>
  <c r="BJ13" i="234" s="1"/>
  <c r="BD9" i="234"/>
  <c r="BJ9" i="234" s="1"/>
  <c r="BD12" i="234"/>
  <c r="BJ12" i="234" s="1"/>
  <c r="BD16" i="234"/>
  <c r="BJ16" i="234" s="1"/>
  <c r="BI9" i="234"/>
  <c r="BD15" i="234"/>
  <c r="BJ15" i="234" s="1"/>
  <c r="BI12" i="234"/>
  <c r="BI10" i="234"/>
  <c r="BI17" i="234"/>
  <c r="BI16" i="234"/>
  <c r="BI9" i="235"/>
  <c r="BI17" i="235"/>
  <c r="BI13" i="235"/>
  <c r="BI18" i="235"/>
  <c r="BD11" i="235"/>
  <c r="BJ11" i="235" s="1"/>
  <c r="BD16" i="235"/>
  <c r="BJ16" i="235" s="1"/>
  <c r="BI12" i="235"/>
  <c r="BD18" i="235"/>
  <c r="BJ18" i="235" s="1"/>
  <c r="BD15" i="235"/>
  <c r="BJ15" i="235" s="1"/>
  <c r="BD12" i="235"/>
  <c r="BJ12" i="235" s="1"/>
  <c r="BD10" i="235"/>
  <c r="BJ10" i="235" s="1"/>
  <c r="BI15" i="235"/>
  <c r="BD19" i="235"/>
  <c r="BJ19" i="235" s="1"/>
  <c r="BD9" i="235"/>
  <c r="BJ9" i="235" s="1"/>
  <c r="BD17" i="235"/>
  <c r="BJ17" i="235" s="1"/>
  <c r="BI19" i="235"/>
  <c r="BI16" i="235"/>
  <c r="BD18" i="233"/>
  <c r="BJ18" i="233" s="1"/>
  <c r="BD20" i="233"/>
  <c r="BJ20" i="233" s="1"/>
  <c r="BD9" i="233"/>
  <c r="BJ9" i="233" s="1"/>
  <c r="BD24" i="233"/>
  <c r="BJ24" i="233" s="1"/>
  <c r="BD23" i="233"/>
  <c r="BJ23" i="233" s="1"/>
  <c r="BI10" i="233"/>
  <c r="BI20" i="233"/>
  <c r="BD13" i="233"/>
  <c r="BJ13" i="233" s="1"/>
  <c r="BD22" i="233"/>
  <c r="BJ22" i="233" s="1"/>
  <c r="BD27" i="233"/>
  <c r="BJ27" i="233" s="1"/>
  <c r="BD11" i="233"/>
  <c r="BJ11" i="233" s="1"/>
  <c r="BD19" i="233"/>
  <c r="BJ19" i="233" s="1"/>
  <c r="BD28" i="233"/>
  <c r="BJ28" i="233" s="1"/>
  <c r="BI16" i="233"/>
  <c r="BI21" i="233"/>
  <c r="BI15" i="233"/>
  <c r="BI28" i="233"/>
  <c r="BI27" i="233"/>
  <c r="BI25" i="233"/>
  <c r="BI26" i="233"/>
  <c r="J4" i="5" l="1"/>
  <c r="I4" i="5"/>
  <c r="AU7" i="238" l="1"/>
  <c r="AM7" i="238"/>
  <c r="AE7" i="238"/>
  <c r="W7" i="238"/>
  <c r="O7" i="238"/>
  <c r="G7" i="238"/>
  <c r="AU6" i="238"/>
  <c r="AM6" i="238"/>
  <c r="AE6" i="238"/>
  <c r="W6" i="238"/>
  <c r="O6" i="238"/>
  <c r="G6" i="238"/>
  <c r="O5" i="238"/>
  <c r="O4" i="238"/>
  <c r="BE2" i="238" s="1"/>
  <c r="BL3" i="238"/>
  <c r="C3" i="238"/>
  <c r="BC2" i="238"/>
  <c r="AX2" i="238"/>
  <c r="AP2" i="238"/>
  <c r="AH2" i="238"/>
  <c r="Z2" i="238"/>
  <c r="R2" i="238"/>
  <c r="J2" i="238"/>
  <c r="D2" i="238"/>
  <c r="AU7" i="237"/>
  <c r="AM7" i="237"/>
  <c r="AE7" i="237"/>
  <c r="W7" i="237"/>
  <c r="O7" i="237"/>
  <c r="G7" i="237"/>
  <c r="AU6" i="237"/>
  <c r="AM6" i="237"/>
  <c r="AE6" i="237"/>
  <c r="W6" i="237"/>
  <c r="O6" i="237"/>
  <c r="G6" i="237"/>
  <c r="O5" i="237"/>
  <c r="O4" i="237"/>
  <c r="BE2" i="237" s="1"/>
  <c r="BL3" i="237"/>
  <c r="C3" i="237"/>
  <c r="BC2" i="237"/>
  <c r="AX2" i="237"/>
  <c r="AP2" i="237"/>
  <c r="AH2" i="237"/>
  <c r="Z2" i="237"/>
  <c r="R2" i="237"/>
  <c r="J2" i="237"/>
  <c r="D2" i="237"/>
  <c r="BD2" i="237" l="1"/>
  <c r="BJ2" i="237" s="1"/>
  <c r="BD2" i="238"/>
  <c r="BJ2" i="238" s="1"/>
  <c r="BF2" i="237"/>
  <c r="BI2" i="237" s="1"/>
  <c r="BF2" i="238"/>
  <c r="BI2" i="238" s="1"/>
  <c r="AU7" i="235"/>
  <c r="AM7" i="235"/>
  <c r="AE7" i="235"/>
  <c r="W7" i="235"/>
  <c r="O7" i="235"/>
  <c r="G7" i="235"/>
  <c r="AU6" i="235"/>
  <c r="AM6" i="235"/>
  <c r="AE6" i="235"/>
  <c r="W6" i="235"/>
  <c r="O6" i="235"/>
  <c r="G6" i="235"/>
  <c r="O5" i="235"/>
  <c r="O4" i="235"/>
  <c r="BF2" i="235" s="1"/>
  <c r="BL3" i="235"/>
  <c r="C3" i="235"/>
  <c r="BC2" i="235"/>
  <c r="AX2" i="235"/>
  <c r="AP2" i="235"/>
  <c r="AH2" i="235"/>
  <c r="Z2" i="235"/>
  <c r="R2" i="235"/>
  <c r="J2" i="235"/>
  <c r="D2" i="235"/>
  <c r="AU7" i="234"/>
  <c r="AM7" i="234"/>
  <c r="AE7" i="234"/>
  <c r="W7" i="234"/>
  <c r="O7" i="234"/>
  <c r="G7" i="234"/>
  <c r="AU6" i="234"/>
  <c r="AM6" i="234"/>
  <c r="AE6" i="234"/>
  <c r="W6" i="234"/>
  <c r="O6" i="234"/>
  <c r="G6" i="234"/>
  <c r="O5" i="234"/>
  <c r="O4" i="234"/>
  <c r="BF2" i="234" s="1"/>
  <c r="BL3" i="234"/>
  <c r="C3" i="234"/>
  <c r="BC2" i="234"/>
  <c r="AX2" i="234"/>
  <c r="AP2" i="234"/>
  <c r="AH2" i="234"/>
  <c r="Z2" i="234"/>
  <c r="R2" i="234"/>
  <c r="J2" i="234"/>
  <c r="D2" i="234"/>
  <c r="AU7" i="233"/>
  <c r="AM7" i="233"/>
  <c r="AE7" i="233"/>
  <c r="W7" i="233"/>
  <c r="O7" i="233"/>
  <c r="G7" i="233"/>
  <c r="AU6" i="233"/>
  <c r="AM6" i="233"/>
  <c r="AE6" i="233"/>
  <c r="W6" i="233"/>
  <c r="O6" i="233"/>
  <c r="G6" i="233"/>
  <c r="O5" i="233"/>
  <c r="O4" i="233"/>
  <c r="BE2" i="233" s="1"/>
  <c r="BL3" i="233"/>
  <c r="C3" i="233"/>
  <c r="BC2" i="233"/>
  <c r="AX2" i="233"/>
  <c r="AP2" i="233"/>
  <c r="AH2" i="233"/>
  <c r="Z2" i="233"/>
  <c r="R2" i="233"/>
  <c r="J2" i="233"/>
  <c r="D2" i="233"/>
  <c r="AU7" i="226"/>
  <c r="AM7" i="226"/>
  <c r="AE7" i="226"/>
  <c r="W7" i="226"/>
  <c r="O7" i="226"/>
  <c r="G7" i="226"/>
  <c r="AU6" i="226"/>
  <c r="AM6" i="226"/>
  <c r="AE6" i="226"/>
  <c r="W6" i="226"/>
  <c r="O6" i="226"/>
  <c r="G6" i="226"/>
  <c r="O5" i="226"/>
  <c r="O4" i="226"/>
  <c r="BF2" i="226" s="1"/>
  <c r="BL3" i="226"/>
  <c r="C3" i="226"/>
  <c r="BC2" i="226"/>
  <c r="AX2" i="226"/>
  <c r="AP2" i="226"/>
  <c r="AH2" i="226"/>
  <c r="Z2" i="226"/>
  <c r="R2" i="226"/>
  <c r="J2" i="226"/>
  <c r="D2" i="226"/>
  <c r="BD2" i="235" l="1"/>
  <c r="BJ2" i="235" s="1"/>
  <c r="BD2" i="234"/>
  <c r="BJ2" i="234" s="1"/>
  <c r="BD2" i="233"/>
  <c r="BJ2" i="233" s="1"/>
  <c r="BE2" i="235"/>
  <c r="BI2" i="235" s="1"/>
  <c r="BE2" i="226"/>
  <c r="BI2" i="226" s="1"/>
  <c r="BD2" i="226"/>
  <c r="BJ2" i="226" s="1"/>
  <c r="BE2" i="234"/>
  <c r="BI2" i="234" s="1"/>
  <c r="BF2" i="233"/>
  <c r="BI2" i="233" s="1"/>
  <c r="AU7" i="222"/>
  <c r="AM7" i="222"/>
  <c r="AE7" i="222"/>
  <c r="W7" i="222"/>
  <c r="O7" i="222"/>
  <c r="G7" i="222"/>
  <c r="AU6" i="222"/>
  <c r="AM6" i="222"/>
  <c r="AE6" i="222"/>
  <c r="W6" i="222"/>
  <c r="O6" i="222"/>
  <c r="G6" i="222"/>
  <c r="O5" i="222"/>
  <c r="O4" i="222"/>
  <c r="BE2" i="222" s="1"/>
  <c r="BL3" i="222"/>
  <c r="C3" i="222"/>
  <c r="BC2" i="222"/>
  <c r="AX2" i="222"/>
  <c r="AP2" i="222"/>
  <c r="AH2" i="222"/>
  <c r="Z2" i="222"/>
  <c r="R2" i="222"/>
  <c r="J2" i="222"/>
  <c r="D2" i="222"/>
  <c r="BF2" i="222" l="1"/>
  <c r="BI2" i="222" s="1"/>
  <c r="BD2" i="222"/>
  <c r="BJ2" i="222" s="1"/>
  <c r="B3" i="5" l="1"/>
  <c r="D2" i="123"/>
  <c r="J2" i="123"/>
  <c r="C3" i="123"/>
  <c r="B3" i="59"/>
  <c r="D2" i="151"/>
  <c r="J2" i="151"/>
  <c r="R2" i="151"/>
  <c r="Z2" i="151"/>
  <c r="AH2" i="151"/>
  <c r="AP2" i="151"/>
  <c r="AX2" i="151"/>
  <c r="BC2" i="151"/>
  <c r="C3" i="151"/>
  <c r="BL3" i="151"/>
  <c r="O4" i="151"/>
  <c r="BE2" i="151" s="1"/>
  <c r="O5" i="151"/>
  <c r="G6" i="151"/>
  <c r="O6" i="151"/>
  <c r="W6" i="151"/>
  <c r="AE6" i="151"/>
  <c r="AM6" i="151"/>
  <c r="AU6" i="151"/>
  <c r="G7" i="151"/>
  <c r="O7" i="151"/>
  <c r="W7" i="151"/>
  <c r="AE7" i="151"/>
  <c r="AM7" i="151"/>
  <c r="AU7" i="151"/>
  <c r="BD2" i="151" l="1"/>
  <c r="BJ2" i="151" s="1"/>
  <c r="BF2" i="151"/>
  <c r="BI2" i="151" s="1"/>
</calcChain>
</file>

<file path=xl/sharedStrings.xml><?xml version="1.0" encoding="utf-8"?>
<sst xmlns="http://schemas.openxmlformats.org/spreadsheetml/2006/main" count="2215" uniqueCount="597">
  <si>
    <t>Ruiter/amazone</t>
  </si>
  <si>
    <t>Paard/pony</t>
  </si>
  <si>
    <t>cat.</t>
  </si>
  <si>
    <t>vereniging</t>
  </si>
  <si>
    <t>punten</t>
  </si>
  <si>
    <t>pl.</t>
  </si>
  <si>
    <t>opmerking</t>
  </si>
  <si>
    <t>Comb.nr.</t>
  </si>
  <si>
    <t>Selectie uitslagen</t>
  </si>
  <si>
    <t>Kring:</t>
  </si>
  <si>
    <t>Klasse:</t>
  </si>
  <si>
    <t>Cat.:</t>
  </si>
  <si>
    <t>Plaatsingspunten niet gestart:</t>
  </si>
  <si>
    <t>Aantal reserves:</t>
  </si>
  <si>
    <t>Lokatie:</t>
  </si>
  <si>
    <t>Datum:</t>
  </si>
  <si>
    <t>pl.p.</t>
  </si>
  <si>
    <t>Afv.</t>
  </si>
  <si>
    <t>Res.</t>
  </si>
  <si>
    <t>Pl.</t>
  </si>
  <si>
    <t>Afvaardiging aan de Regio Kampioenschappen</t>
  </si>
  <si>
    <t>Volgnr.</t>
  </si>
  <si>
    <t>Klasse</t>
  </si>
  <si>
    <t>pl.pnt</t>
  </si>
  <si>
    <t>Cat.</t>
  </si>
  <si>
    <t>Vereniging</t>
  </si>
  <si>
    <t>Opmerking</t>
  </si>
  <si>
    <t>B</t>
  </si>
  <si>
    <t>L1</t>
  </si>
  <si>
    <t>L2</t>
  </si>
  <si>
    <t>M1</t>
  </si>
  <si>
    <t>M2</t>
  </si>
  <si>
    <t>Z1</t>
  </si>
  <si>
    <t>Z2</t>
  </si>
  <si>
    <t>Dressuur</t>
  </si>
  <si>
    <t>Pnt. 60% regel</t>
  </si>
  <si>
    <t>pnt.H</t>
  </si>
  <si>
    <t>pnt.tot</t>
  </si>
  <si>
    <t>pnt.C</t>
  </si>
  <si>
    <t>pnt.tot.</t>
  </si>
  <si>
    <t>pnt. H</t>
  </si>
  <si>
    <t>Aantal wedstrijden:</t>
  </si>
  <si>
    <t>Aantal jury's:</t>
  </si>
  <si>
    <t>Aantal afvaardiging Regio:</t>
  </si>
  <si>
    <t>Regio Kampioenen</t>
  </si>
  <si>
    <t>Totaal beste</t>
  </si>
  <si>
    <t>Totaal perc.</t>
  </si>
  <si>
    <t>Totaal pl.pnt.</t>
  </si>
  <si>
    <t>Handicap:</t>
  </si>
  <si>
    <t>Aantal per klasse:</t>
  </si>
  <si>
    <t>L1 - L2</t>
  </si>
  <si>
    <t>M1 - M2</t>
  </si>
  <si>
    <t>Z1 - Z2</t>
  </si>
  <si>
    <t>1=(1,2,3,etc) / 2=(1,3,5,etc)</t>
  </si>
  <si>
    <t>Gegevens:</t>
  </si>
  <si>
    <t>Interval plaatsingspunten:</t>
  </si>
  <si>
    <t>Aantal selectie wedstrijden:</t>
  </si>
  <si>
    <t>Totaal beste plaatsingspunten:</t>
  </si>
  <si>
    <t>Plaatsingspunten 4e wedstrijd:</t>
  </si>
  <si>
    <t>Plaatsingspunten 3e wedstrijd:</t>
  </si>
  <si>
    <t>Plaatsingspunten 2e wedstrijd:</t>
  </si>
  <si>
    <t>Plaatsingspunten 1e wedstrijd:</t>
  </si>
  <si>
    <t>Totaal alle plaatsingspunten:</t>
  </si>
  <si>
    <t>(De laagste waarde heeft voorrang, niet ingevulde gegevens doen niet mee voor de volgorde van het resultaat)</t>
  </si>
  <si>
    <t>(dit is een vaste waarde en heeft de hoogste voorrang)</t>
  </si>
  <si>
    <t>Waarde</t>
  </si>
  <si>
    <t>Totaal behaalde punten beste wedstrijden:</t>
  </si>
  <si>
    <t>Totaal behaalde punten alle wedstrijden:</t>
  </si>
  <si>
    <t>Naam van de Kring:</t>
  </si>
  <si>
    <t>afval</t>
  </si>
  <si>
    <t>Beste</t>
  </si>
  <si>
    <t>Tot.</t>
  </si>
  <si>
    <t>Aantal afval resultaten:</t>
  </si>
  <si>
    <t>ex 1</t>
  </si>
  <si>
    <t>ex 2</t>
  </si>
  <si>
    <t>Ex-aequo punten per wedstrijd</t>
  </si>
  <si>
    <t>1=ja / 0=nee</t>
  </si>
  <si>
    <t>Plaatsingspunten 6e wedstrijd:</t>
  </si>
  <si>
    <t>Plaatsingspunten 5e wedstrijd:</t>
  </si>
  <si>
    <t>Omschrijving</t>
  </si>
  <si>
    <t>Lokatie</t>
  </si>
  <si>
    <t>Datum</t>
  </si>
  <si>
    <t>1e wedstrijd</t>
  </si>
  <si>
    <t>2e wedstrijd</t>
  </si>
  <si>
    <t>3e wedstrijd</t>
  </si>
  <si>
    <t>4e wedstrijd</t>
  </si>
  <si>
    <t>5e wedstrijd</t>
  </si>
  <si>
    <t>6e wedstrijd</t>
  </si>
  <si>
    <t>Wedstrijd nummer:</t>
  </si>
  <si>
    <t>perc.</t>
  </si>
  <si>
    <t>klasse</t>
  </si>
  <si>
    <t>Selectie wedstrijd</t>
  </si>
  <si>
    <t>Plaatsingspunten niet gefinisht</t>
  </si>
  <si>
    <t>Blanko is volgens plaatsing</t>
  </si>
  <si>
    <t>Volgorde ex-aequo regeling:</t>
  </si>
  <si>
    <t>Ring</t>
  </si>
  <si>
    <t xml:space="preserve"> </t>
  </si>
  <si>
    <t>Afv. Regio</t>
  </si>
  <si>
    <t>Afvaardiging Regiokampioenschappen</t>
  </si>
  <si>
    <t>Aanmelden, Afmelden, Blanko is iedereen</t>
  </si>
  <si>
    <t>kl.</t>
  </si>
  <si>
    <t>LEES ONDERSTAANDE INFO EERST!!</t>
  </si>
  <si>
    <t>Klasse L1-L2 cat. AB samenvoegen</t>
  </si>
  <si>
    <t>Tabbladen B, L1-L2, M1-M2, Z1-Z2 nodig</t>
  </si>
  <si>
    <t>Klasse Z1-Z2 cat. CDE samenvoegen</t>
  </si>
  <si>
    <t>Klasse BB verbergen</t>
  </si>
  <si>
    <t>Nee</t>
  </si>
  <si>
    <t>ZZL</t>
  </si>
  <si>
    <t>Discipline:</t>
  </si>
  <si>
    <t>Importeren punten en/of plaatsing</t>
  </si>
  <si>
    <t>1: Punten van de proef</t>
  </si>
  <si>
    <t>Ruiter / amazone</t>
  </si>
  <si>
    <t>Kring NVF</t>
  </si>
  <si>
    <t>Hulshorst/WenumWiesel</t>
  </si>
  <si>
    <t>05/06/19/20 nov 2021</t>
  </si>
  <si>
    <t>Nunspeet/Wezep</t>
  </si>
  <si>
    <t>03/04 dec 2021</t>
  </si>
  <si>
    <t>904458KB</t>
  </si>
  <si>
    <t>King Kayrac</t>
  </si>
  <si>
    <t>Randmeerruiters, RV. De</t>
  </si>
  <si>
    <t>897187LG</t>
  </si>
  <si>
    <t>Lavendel</t>
  </si>
  <si>
    <t>Heuvelruiters, RV.</t>
  </si>
  <si>
    <t>842579EP</t>
  </si>
  <si>
    <t>Esprit</t>
  </si>
  <si>
    <t>893870LS</t>
  </si>
  <si>
    <t>LanaCapri</t>
  </si>
  <si>
    <t>Schaapskooiruiters, RV.</t>
  </si>
  <si>
    <t>903836LD</t>
  </si>
  <si>
    <t>Lydensie</t>
  </si>
  <si>
    <t>Oost-Veluwse R.J.V., RV.</t>
  </si>
  <si>
    <t>898035KP</t>
  </si>
  <si>
    <t>Kingsman J</t>
  </si>
  <si>
    <t>Nunspeetse Ruiterclub, RV.</t>
  </si>
  <si>
    <t>939229DG</t>
  </si>
  <si>
    <t>Dansa's La Dansa</t>
  </si>
  <si>
    <t>903134FT</t>
  </si>
  <si>
    <t>Fassada</t>
  </si>
  <si>
    <t>Horsthoekruiters, RV.</t>
  </si>
  <si>
    <t>925255DH</t>
  </si>
  <si>
    <t>DNA</t>
  </si>
  <si>
    <t>935373LW</t>
  </si>
  <si>
    <t>L'apache</t>
  </si>
  <si>
    <t>877682GH</t>
  </si>
  <si>
    <t>Gravin zelma</t>
  </si>
  <si>
    <t>Noord Veluwe, RV. PSV</t>
  </si>
  <si>
    <t>931589MP</t>
  </si>
  <si>
    <t>Moomba Swing</t>
  </si>
  <si>
    <t>910857LH</t>
  </si>
  <si>
    <t>Lexington</t>
  </si>
  <si>
    <t>938773MP</t>
  </si>
  <si>
    <t>Martinez</t>
  </si>
  <si>
    <t>929023LO</t>
  </si>
  <si>
    <t>Lexus</t>
  </si>
  <si>
    <t>909787DL</t>
  </si>
  <si>
    <t>Dolce Gusto</t>
  </si>
  <si>
    <t>800086GM</t>
  </si>
  <si>
    <t>For One</t>
  </si>
  <si>
    <t>Hippisch Oosterwolde, RV.</t>
  </si>
  <si>
    <t>829161SH</t>
  </si>
  <si>
    <t>Santini</t>
  </si>
  <si>
    <t>822777HN</t>
  </si>
  <si>
    <t>Highlight m</t>
  </si>
  <si>
    <t>927477JG</t>
  </si>
  <si>
    <t>Just-In Case</t>
  </si>
  <si>
    <t>926598MG</t>
  </si>
  <si>
    <t>Mydrea V/D Sfeerhoeve</t>
  </si>
  <si>
    <t>Flevoruiters, RV.</t>
  </si>
  <si>
    <t>932144MK</t>
  </si>
  <si>
    <t>Merlin</t>
  </si>
  <si>
    <t>918384EF</t>
  </si>
  <si>
    <t>Elena</t>
  </si>
  <si>
    <t>938824MV</t>
  </si>
  <si>
    <t>Miliane SC</t>
  </si>
  <si>
    <t>919175LH</t>
  </si>
  <si>
    <t>La Schufro</t>
  </si>
  <si>
    <t>932757MG</t>
  </si>
  <si>
    <t>Mambohit Swing</t>
  </si>
  <si>
    <t>888868BM</t>
  </si>
  <si>
    <t>Brechtje Van 't Klaphek</t>
  </si>
  <si>
    <t>936196ME</t>
  </si>
  <si>
    <t>Most Wanted</t>
  </si>
  <si>
    <t>932416MB</t>
  </si>
  <si>
    <t>Dansa's Modansa</t>
  </si>
  <si>
    <t>927472JB</t>
  </si>
  <si>
    <t>Jaap</t>
  </si>
  <si>
    <t>WWNA, RV.</t>
  </si>
  <si>
    <t>884764KG</t>
  </si>
  <si>
    <t>King Arthur</t>
  </si>
  <si>
    <t>924475LK</t>
  </si>
  <si>
    <t>Lincoln</t>
  </si>
  <si>
    <t>914934LW</t>
  </si>
  <si>
    <t>Little Star   B</t>
  </si>
  <si>
    <t>893434CH</t>
  </si>
  <si>
    <t>Camara Z</t>
  </si>
  <si>
    <t>924876QE</t>
  </si>
  <si>
    <t>Queverdale Du Fally</t>
  </si>
  <si>
    <t>866179KB</t>
  </si>
  <si>
    <t>King Kenzo</t>
  </si>
  <si>
    <t>904124KH</t>
  </si>
  <si>
    <t>Kazan-S</t>
  </si>
  <si>
    <t>911244ZO</t>
  </si>
  <si>
    <t>Zissie</t>
  </si>
  <si>
    <t>Hulshorst, RV.</t>
  </si>
  <si>
    <t>919958MG</t>
  </si>
  <si>
    <t>Massaro</t>
  </si>
  <si>
    <t>916990LD</t>
  </si>
  <si>
    <t>Levisto's Roos Z</t>
  </si>
  <si>
    <t>Maverick Stables</t>
  </si>
  <si>
    <t>889383AE</t>
  </si>
  <si>
    <t>Dancing Queen</t>
  </si>
  <si>
    <t>803731DS</t>
  </si>
  <si>
    <t>De Kapers Beautify</t>
  </si>
  <si>
    <t>904950LE</t>
  </si>
  <si>
    <t>Luxor</t>
  </si>
  <si>
    <t>Belvedere, Manege</t>
  </si>
  <si>
    <t>903339JM</t>
  </si>
  <si>
    <t>Jive H</t>
  </si>
  <si>
    <t>866080IA</t>
  </si>
  <si>
    <t>Idolieni</t>
  </si>
  <si>
    <t>927405MG</t>
  </si>
  <si>
    <t>Magic Girl</t>
  </si>
  <si>
    <t>852306JM</t>
  </si>
  <si>
    <t>Jody</t>
  </si>
  <si>
    <t>Marleruiters, RV.</t>
  </si>
  <si>
    <t>916170FH</t>
  </si>
  <si>
    <t>Florida</t>
  </si>
  <si>
    <t>833789IL</t>
  </si>
  <si>
    <t>I-Go DC</t>
  </si>
  <si>
    <t>904349JW</t>
  </si>
  <si>
    <t>Joey</t>
  </si>
  <si>
    <t>919278DM</t>
  </si>
  <si>
    <t>D.j</t>
  </si>
  <si>
    <t>895801IJ</t>
  </si>
  <si>
    <t>Isendoorn-Roosje</t>
  </si>
  <si>
    <t>Bosruiters, RV. De</t>
  </si>
  <si>
    <t>820529IS</t>
  </si>
  <si>
    <t>Il Diva DML</t>
  </si>
  <si>
    <t>774575HS</t>
  </si>
  <si>
    <t>Humphrey</t>
  </si>
  <si>
    <t>842119HJ</t>
  </si>
  <si>
    <t>Hazzle Woods</t>
  </si>
  <si>
    <t>Cannenburgh, RV. HV. De</t>
  </si>
  <si>
    <t>826999AH</t>
  </si>
  <si>
    <t>Anubis</t>
  </si>
  <si>
    <t>938137ZB</t>
  </si>
  <si>
    <t>Zuchero Swing</t>
  </si>
  <si>
    <t>816803GN</t>
  </si>
  <si>
    <t>Giorgio</t>
  </si>
  <si>
    <t>876144JS</t>
  </si>
  <si>
    <t>Jazzy T</t>
  </si>
  <si>
    <t>865553DB</t>
  </si>
  <si>
    <t>Diva Diwanda</t>
  </si>
  <si>
    <t>W.E.T., RV.</t>
  </si>
  <si>
    <t>904811JF</t>
  </si>
  <si>
    <t>Jilles</t>
  </si>
  <si>
    <t>Lelyruiters, RV.</t>
  </si>
  <si>
    <t>884928JW</t>
  </si>
  <si>
    <t>Joyfull</t>
  </si>
  <si>
    <t>836186DB</t>
  </si>
  <si>
    <t>Discovery</t>
  </si>
  <si>
    <t>892237DG</t>
  </si>
  <si>
    <t>Dansa's Isadansa</t>
  </si>
  <si>
    <t>892883JL</t>
  </si>
  <si>
    <t>Jum Jum DC</t>
  </si>
  <si>
    <t>757725VV</t>
  </si>
  <si>
    <t>Victoria Hm</t>
  </si>
  <si>
    <t>936413FL</t>
  </si>
  <si>
    <t>Fidelio</t>
  </si>
  <si>
    <t>700195EL</t>
  </si>
  <si>
    <t>Epke</t>
  </si>
  <si>
    <t>845627JP</t>
  </si>
  <si>
    <t>Jersey</t>
  </si>
  <si>
    <t>785761KS</t>
  </si>
  <si>
    <t>King Canna</t>
  </si>
  <si>
    <t>801123BH</t>
  </si>
  <si>
    <t>Barok</t>
  </si>
  <si>
    <t>841393AS</t>
  </si>
  <si>
    <t>Annerina</t>
  </si>
  <si>
    <t>812312HK</t>
  </si>
  <si>
    <t>Halle Berry</t>
  </si>
  <si>
    <t>601761BL</t>
  </si>
  <si>
    <t>Bon Á Parte</t>
  </si>
  <si>
    <t>766894DE</t>
  </si>
  <si>
    <t>Darko</t>
  </si>
  <si>
    <t>751805CB</t>
  </si>
  <si>
    <t>Custom Zadels Elisabeth</t>
  </si>
  <si>
    <t>727521ID</t>
  </si>
  <si>
    <t>Ikke van het Hunzedal</t>
  </si>
  <si>
    <t>659180CF</t>
  </si>
  <si>
    <t>Chanel</t>
  </si>
  <si>
    <t xml:space="preserve">Import gegevens </t>
  </si>
  <si>
    <t>Indy van de Beeten</t>
  </si>
  <si>
    <t>Rosan Van de Goor</t>
  </si>
  <si>
    <t>Riana Snel - Poolen</t>
  </si>
  <si>
    <t>Romy Schaftenaar</t>
  </si>
  <si>
    <t>Sanne Diercks</t>
  </si>
  <si>
    <t>Bertil Platte</t>
  </si>
  <si>
    <t>Marjolein Gevaert</t>
  </si>
  <si>
    <t>Rosalie Tessemaker</t>
  </si>
  <si>
    <t>Mindy Hoekstra</t>
  </si>
  <si>
    <t>Anita Bronkhorst - Wolf</t>
  </si>
  <si>
    <t>Alie Doornewaard - Hulshof</t>
  </si>
  <si>
    <t>Kiki Pols</t>
  </si>
  <si>
    <t>Dineke Van 't Hul</t>
  </si>
  <si>
    <t>Kimberly Pap</t>
  </si>
  <si>
    <t>Nienke Beelen - Onland</t>
  </si>
  <si>
    <t>Esmee Lagemaat</t>
  </si>
  <si>
    <t>Roos Mulders</t>
  </si>
  <si>
    <t>Rosalie Van t Hof</t>
  </si>
  <si>
    <t>Aaltje Neijmeijer</t>
  </si>
  <si>
    <t>Iris Groeneveld</t>
  </si>
  <si>
    <t>Elise Geschiere</t>
  </si>
  <si>
    <t>Anne Klein</t>
  </si>
  <si>
    <t>Rosa Foppen</t>
  </si>
  <si>
    <t>Julia Vrolijken</t>
  </si>
  <si>
    <t>Lisa El Hayek</t>
  </si>
  <si>
    <t>Jetty Geelhoed</t>
  </si>
  <si>
    <t>Yvette Mijnheer</t>
  </si>
  <si>
    <t>Daphne Enter</t>
  </si>
  <si>
    <t>Marleen Bronsink</t>
  </si>
  <si>
    <t>Heidi Van de Bunte</t>
  </si>
  <si>
    <t>Anna Te Grotenhuis</t>
  </si>
  <si>
    <t>Annemieke Kool</t>
  </si>
  <si>
    <t>Jeanet Witteveen</t>
  </si>
  <si>
    <t>Senna Hoekert</t>
  </si>
  <si>
    <t>Ronja Van Eek</t>
  </si>
  <si>
    <t>Annelise Boeve</t>
  </si>
  <si>
    <t>Kayleigh De Haas</t>
  </si>
  <si>
    <t>Jolien Van Omme</t>
  </si>
  <si>
    <t>Caelin Dalemans</t>
  </si>
  <si>
    <t>Femke van Elk</t>
  </si>
  <si>
    <t>Maureen Kaper</t>
  </si>
  <si>
    <t>Channah van Espelo</t>
  </si>
  <si>
    <t>Milan Mulder</t>
  </si>
  <si>
    <t>Danielle Akster</t>
  </si>
  <si>
    <t>Oksana Van Gemert</t>
  </si>
  <si>
    <t>Melanie Mulder</t>
  </si>
  <si>
    <t>Corinda Luttjeboer</t>
  </si>
  <si>
    <t>Alice Weijman</t>
  </si>
  <si>
    <t>Marijn Maas</t>
  </si>
  <si>
    <t>Anne Jacobsen</t>
  </si>
  <si>
    <t>Sylvia Van der Weele - Scholten</t>
  </si>
  <si>
    <t>Britt Smit</t>
  </si>
  <si>
    <t>Christel Jansen van der sligte</t>
  </si>
  <si>
    <t>Patricia Foppen</t>
  </si>
  <si>
    <t>Linda Den Boer</t>
  </si>
  <si>
    <t>Jacqueline Niers</t>
  </si>
  <si>
    <t>Lotte Schut</t>
  </si>
  <si>
    <t>Natasja Berghorst</t>
  </si>
  <si>
    <t>Sasja Flantua</t>
  </si>
  <si>
    <t>Stefanie Waaijenberg</t>
  </si>
  <si>
    <t>Nicole Broekhuis</t>
  </si>
  <si>
    <t>Yvette Vermeulen</t>
  </si>
  <si>
    <t>Romy Lourens</t>
  </si>
  <si>
    <t>Dorothy Van Leeuwen</t>
  </si>
  <si>
    <t>Mylene Spaak</t>
  </si>
  <si>
    <t>Liesbeth Hop</t>
  </si>
  <si>
    <t>Gera Souman</t>
  </si>
  <si>
    <t>Lisa Kleijer</t>
  </si>
  <si>
    <t>Geke Lokhorst</t>
  </si>
  <si>
    <t>Robin Blok</t>
  </si>
  <si>
    <t>Willemijn Diekema</t>
  </si>
  <si>
    <t>Willeke Franken</t>
  </si>
  <si>
    <t>941284HJ</t>
  </si>
  <si>
    <t>834006FS</t>
  </si>
  <si>
    <t>Furst Lady DS</t>
  </si>
  <si>
    <t>929317HJ</t>
  </si>
  <si>
    <t>HeyDay</t>
  </si>
  <si>
    <t>825859HP</t>
  </si>
  <si>
    <t>Hopes and Fears</t>
  </si>
  <si>
    <t>940901FV</t>
  </si>
  <si>
    <t>FIRA Figanita</t>
  </si>
  <si>
    <t>607366CS</t>
  </si>
  <si>
    <t>Cayro</t>
  </si>
  <si>
    <t>914806JW</t>
  </si>
  <si>
    <t>Juny</t>
  </si>
  <si>
    <t>923199LA</t>
  </si>
  <si>
    <t>Lexmary</t>
  </si>
  <si>
    <t>926386MH</t>
  </si>
  <si>
    <t>Macy Js</t>
  </si>
  <si>
    <t>900908AK</t>
  </si>
  <si>
    <t>Annastacia</t>
  </si>
  <si>
    <t>923100MK</t>
  </si>
  <si>
    <t>Macbeth La</t>
  </si>
  <si>
    <t>924177TB</t>
  </si>
  <si>
    <t>Tsjikke van West-Raven</t>
  </si>
  <si>
    <t>Epe, RV. HV.</t>
  </si>
  <si>
    <t>927495LH</t>
  </si>
  <si>
    <t>Larouche</t>
  </si>
  <si>
    <t>901548JV</t>
  </si>
  <si>
    <t>Jorien</t>
  </si>
  <si>
    <t>732804EI</t>
  </si>
  <si>
    <t>Ezra Joline</t>
  </si>
  <si>
    <t>882136WB</t>
  </si>
  <si>
    <t>Wiltink's Laurus Nobilis</t>
  </si>
  <si>
    <t>902311BM</t>
  </si>
  <si>
    <t>Blitskikker</t>
  </si>
  <si>
    <t>Lotte Jansen</t>
  </si>
  <si>
    <t>Diana van der Spek</t>
  </si>
  <si>
    <t>Monique Schurer - Jelier</t>
  </si>
  <si>
    <t>Sanne Platte</t>
  </si>
  <si>
    <t>Diana Vinke</t>
  </si>
  <si>
    <t>Lydian Stoop</t>
  </si>
  <si>
    <t>Chantal Van Ark</t>
  </si>
  <si>
    <t>Patrieck Van Hoek</t>
  </si>
  <si>
    <t>Pascalle De Klerk</t>
  </si>
  <si>
    <t>Nicole Brummel</t>
  </si>
  <si>
    <t>Benthe Vermeulen</t>
  </si>
  <si>
    <t>Lisanne Van Ittersum</t>
  </si>
  <si>
    <t>Carola Klaassen</t>
  </si>
  <si>
    <t>Michaella Sas - Meertens</t>
  </si>
  <si>
    <t>874998KS</t>
  </si>
  <si>
    <t>Kilimpia</t>
  </si>
  <si>
    <t>818386EK</t>
  </si>
  <si>
    <t>Earlyways</t>
  </si>
  <si>
    <t>874167HK</t>
  </si>
  <si>
    <t>Headline prins</t>
  </si>
  <si>
    <t>725964FB</t>
  </si>
  <si>
    <t>Fast Forward</t>
  </si>
  <si>
    <t>885041JN</t>
  </si>
  <si>
    <t>Janita</t>
  </si>
  <si>
    <t>866953BV</t>
  </si>
  <si>
    <t>Bon Jovi</t>
  </si>
  <si>
    <t>924470SG</t>
  </si>
  <si>
    <t>Serverius Don Remo</t>
  </si>
  <si>
    <t>860628IM</t>
  </si>
  <si>
    <t>Imara-Minka</t>
  </si>
  <si>
    <t>928668MB</t>
  </si>
  <si>
    <t>Michigan DB</t>
  </si>
  <si>
    <t>909460BB</t>
  </si>
  <si>
    <t>Bliksem</t>
  </si>
  <si>
    <t>911630LL</t>
  </si>
  <si>
    <t>Le Guardian</t>
  </si>
  <si>
    <t>904370LP</t>
  </si>
  <si>
    <t>Leon</t>
  </si>
  <si>
    <t>906118BP</t>
  </si>
  <si>
    <t>Brown Beauty</t>
  </si>
  <si>
    <t>940756NS</t>
  </si>
  <si>
    <t>NOU NOU</t>
  </si>
  <si>
    <t>Laura Spronk</t>
  </si>
  <si>
    <t>Miriam Kaal</t>
  </si>
  <si>
    <t>Denise Van Klompenburg</t>
  </si>
  <si>
    <t>Marloes Buitenhuis</t>
  </si>
  <si>
    <t>Helma Franken - Vromen</t>
  </si>
  <si>
    <t>Francis Van Gemert</t>
  </si>
  <si>
    <t>Rianne Brouwer - Mulder</t>
  </si>
  <si>
    <t>Dianne Den Besten</t>
  </si>
  <si>
    <t>Susan Benedictus</t>
  </si>
  <si>
    <t>Alexandra van der Linden</t>
  </si>
  <si>
    <t>Petrice Polinder</t>
  </si>
  <si>
    <t>Iris Pluim</t>
  </si>
  <si>
    <t>Carolien Schoenman</t>
  </si>
  <si>
    <t>939665LS</t>
  </si>
  <si>
    <t>Lamborghini Jb</t>
  </si>
  <si>
    <t>888687KH</t>
  </si>
  <si>
    <t>Kryptonite</t>
  </si>
  <si>
    <t>936601MH</t>
  </si>
  <si>
    <t>Miss Ludine</t>
  </si>
  <si>
    <t>905348GW</t>
  </si>
  <si>
    <t>Gianna</t>
  </si>
  <si>
    <t>941533MH</t>
  </si>
  <si>
    <t>Madness B</t>
  </si>
  <si>
    <t>914192ZB</t>
  </si>
  <si>
    <t>Zavannah Stella Fan Aurum</t>
  </si>
  <si>
    <t>928077SR</t>
  </si>
  <si>
    <t>Sin Papel</t>
  </si>
  <si>
    <t>941493LH</t>
  </si>
  <si>
    <t>Lindes Catrasse Texel</t>
  </si>
  <si>
    <t>892873HE</t>
  </si>
  <si>
    <t>Harvey</t>
  </si>
  <si>
    <t>Angela Hooghordel</t>
  </si>
  <si>
    <t>Aniek Hop</t>
  </si>
  <si>
    <t>Thera Van der Werff</t>
  </si>
  <si>
    <t>Marieke Hop</t>
  </si>
  <si>
    <t>Annemarie Riezeweide</t>
  </si>
  <si>
    <t>Noelle Elzinga</t>
  </si>
  <si>
    <t>Zowel de afgevaardigden als de reserves dienen zich aan te melden met een KNHS inschrijf formulier bij het secretariaat van de kring tijdens de 3e selectie wedstrijden voor deelname aan de Regiokampioenschappen.</t>
  </si>
  <si>
    <t>726601FE</t>
  </si>
  <si>
    <t>Felice</t>
  </si>
  <si>
    <t>938090NH</t>
  </si>
  <si>
    <t>Dansa's Nodan</t>
  </si>
  <si>
    <t>916791KM</t>
  </si>
  <si>
    <t>King Of Scotsss</t>
  </si>
  <si>
    <t>927551VO</t>
  </si>
  <si>
    <t>VTO's Carlito Z</t>
  </si>
  <si>
    <t>907740LH</t>
  </si>
  <si>
    <t>Let's Dance</t>
  </si>
  <si>
    <t>908236KV</t>
  </si>
  <si>
    <t>Koko</t>
  </si>
  <si>
    <t>904477LW</t>
  </si>
  <si>
    <t>Lago Maggiore</t>
  </si>
  <si>
    <t>930770DG</t>
  </si>
  <si>
    <t>Dansa's La Morka</t>
  </si>
  <si>
    <t>875509PS</t>
  </si>
  <si>
    <t>Peru's Valentino</t>
  </si>
  <si>
    <t>903393VV</t>
  </si>
  <si>
    <t>Vb's Charismata</t>
  </si>
  <si>
    <t>776681GP</t>
  </si>
  <si>
    <t>Guess who</t>
  </si>
  <si>
    <t>824172DM</t>
  </si>
  <si>
    <t>Double Coloured Cato</t>
  </si>
  <si>
    <t>883985KD</t>
  </si>
  <si>
    <t>Katie</t>
  </si>
  <si>
    <t>905423KK</t>
  </si>
  <si>
    <t>King Of Fira</t>
  </si>
  <si>
    <t>881496KW</t>
  </si>
  <si>
    <t>Kris</t>
  </si>
  <si>
    <t>843754GK</t>
  </si>
  <si>
    <t>Galalina L</t>
  </si>
  <si>
    <t>868242HM</t>
  </si>
  <si>
    <t>Hit</t>
  </si>
  <si>
    <t>911050LF</t>
  </si>
  <si>
    <t>Lord</t>
  </si>
  <si>
    <t>911855JB</t>
  </si>
  <si>
    <t>Janny-Fee</t>
  </si>
  <si>
    <t>920576LK</t>
  </si>
  <si>
    <t>Lakewood Tarpania</t>
  </si>
  <si>
    <t>877174KV</t>
  </si>
  <si>
    <t>Kavani</t>
  </si>
  <si>
    <t>Pothoven (pa), HS</t>
  </si>
  <si>
    <t>856655JM</t>
  </si>
  <si>
    <t>Jilvania</t>
  </si>
  <si>
    <t>881247IB</t>
  </si>
  <si>
    <t>Iris VBS</t>
  </si>
  <si>
    <t>903065LT</t>
  </si>
  <si>
    <t>Liberté W</t>
  </si>
  <si>
    <t>932247UH</t>
  </si>
  <si>
    <t>Unique-noblesse</t>
  </si>
  <si>
    <t>695628OK</t>
  </si>
  <si>
    <t>Oase's Einstein</t>
  </si>
  <si>
    <t>766513BB</t>
  </si>
  <si>
    <t>Bambino DB</t>
  </si>
  <si>
    <t>901381KR</t>
  </si>
  <si>
    <t>Kristal Lady</t>
  </si>
  <si>
    <t>866986JZ</t>
  </si>
  <si>
    <t>Oranjehal</t>
  </si>
  <si>
    <t>Lia Van 't Ende</t>
  </si>
  <si>
    <t>Chantalle Halfwerk</t>
  </si>
  <si>
    <t>Diane Stuart - Mulder</t>
  </si>
  <si>
    <t>Sam van 't Oever</t>
  </si>
  <si>
    <t>Naomi Van den Heuvel</t>
  </si>
  <si>
    <t>Carlijn Vaessen</t>
  </si>
  <si>
    <t>Fleur Van der Scheer</t>
  </si>
  <si>
    <t>Sylvana Vonk</t>
  </si>
  <si>
    <t>Lotte Pluim</t>
  </si>
  <si>
    <t>Jeanne Meijer</t>
  </si>
  <si>
    <t>Benice Deelen</t>
  </si>
  <si>
    <t>Femke Groeneveld - Van de Kolk</t>
  </si>
  <si>
    <t>Corrie Stoker - De Wit</t>
  </si>
  <si>
    <t>Margriet Koerts</t>
  </si>
  <si>
    <t>Marjon Melessen</t>
  </si>
  <si>
    <t>Suzanne Feberwee</t>
  </si>
  <si>
    <t>Anne-marije Van den Berg</t>
  </si>
  <si>
    <t>Marije Van Kersbergen</t>
  </si>
  <si>
    <t>Imke Vredenberg</t>
  </si>
  <si>
    <t>Gerrit Morren</t>
  </si>
  <si>
    <t>Iris van Bruggen</t>
  </si>
  <si>
    <t>Lucette Tellegen</t>
  </si>
  <si>
    <t>Annabel Bonhof - Hosmar</t>
  </si>
  <si>
    <t>Marjan Kanis</t>
  </si>
  <si>
    <t>Fleur Berkhof</t>
  </si>
  <si>
    <t>Satu Pleijter - Rahikka</t>
  </si>
  <si>
    <t>Nikki van Zuuk</t>
  </si>
  <si>
    <t>811131BK</t>
  </si>
  <si>
    <t>Belle</t>
  </si>
  <si>
    <t>941663MB</t>
  </si>
  <si>
    <t>Manet D' Orlandaise</t>
  </si>
  <si>
    <t>Johannette Van Oene - Kragt</t>
  </si>
  <si>
    <t>Vaassen/Hulshorst</t>
  </si>
  <si>
    <t>29 jan 2022</t>
  </si>
  <si>
    <t>825045IS</t>
  </si>
  <si>
    <t>Thersa Schrijver</t>
  </si>
  <si>
    <t>Ilana</t>
  </si>
  <si>
    <t>Zilfia's Hoeve RV.</t>
  </si>
  <si>
    <t>809451NH</t>
  </si>
  <si>
    <t>Jennifer Huisman</t>
  </si>
  <si>
    <t>Nando</t>
  </si>
  <si>
    <t>Kringkampioen</t>
  </si>
  <si>
    <t>Klasse: B</t>
  </si>
  <si>
    <t>Klasse: L1</t>
  </si>
  <si>
    <t>Klasse: L2</t>
  </si>
  <si>
    <t>Klasse: M1</t>
  </si>
  <si>
    <t>Klasse: M2</t>
  </si>
  <si>
    <t>Klasse: Z1</t>
  </si>
  <si>
    <t>Klasse: Z2</t>
  </si>
  <si>
    <t>Klasse: ZZL</t>
  </si>
  <si>
    <t>Verkocht</t>
  </si>
  <si>
    <t>nee</t>
  </si>
  <si>
    <t>Geen startpas (meer)?</t>
  </si>
  <si>
    <t>Afvaardiging: 2</t>
  </si>
  <si>
    <t>1e Res.</t>
  </si>
  <si>
    <t>2e Res.</t>
  </si>
  <si>
    <t>Afvaardiging: 5</t>
  </si>
  <si>
    <t>Afvaardiging: 4</t>
  </si>
  <si>
    <t>Afvaardiging: 6</t>
  </si>
  <si>
    <t>Afvaardiging: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</si>
</sst>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0"/>
      <name val="Arial"/>
    </font>
    <font>
      <sz val="10"/>
      <name val="Arial"/>
      <family val="2"/>
    </font>
    <font>
      <b/>
      <sz val="10"/>
      <name val="Arial"/>
      <family val="2"/>
    </font>
    <font>
      <sz val="18"/>
      <name val="Arial"/>
      <family val="2"/>
    </font>
    <font>
      <b/>
      <sz val="22"/>
      <color indexed="57"/>
      <name val="Arial"/>
      <family val="2"/>
    </font>
    <font>
      <b/>
      <sz val="22"/>
      <color indexed="10"/>
      <name val="Arial"/>
      <family val="2"/>
    </font>
    <font>
      <sz val="10"/>
      <color rgb="FF000000"/>
      <name val="Arial"/>
      <family val="2"/>
    </font>
    <font>
      <sz val="8"/>
      <color rgb="FF000000"/>
      <name val="Arial"/>
      <family val="2"/>
    </font>
    <font>
      <sz val="8"/>
      <color rgb="FF000000"/>
      <name val="Tahoma"/>
      <family val="2"/>
    </font>
    <font>
      <sz val="10"/>
      <color rgb="FF363636"/>
      <name val="Arial"/>
      <family val="2"/>
    </font>
  </fonts>
  <fills count="6">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60">
    <xf numFmtId="0" fontId="0" fillId="0" borderId="0" xfId="0"/>
    <xf numFmtId="0" fontId="0" fillId="0" borderId="0" xfId="0" applyProtection="1">
      <protection locked="0"/>
    </xf>
    <xf numFmtId="0" fontId="0" fillId="2" borderId="1" xfId="0" applyFill="1" applyBorder="1" applyAlignment="1" applyProtection="1"/>
    <xf numFmtId="0" fontId="0" fillId="2" borderId="1" xfId="0" applyFill="1" applyBorder="1" applyProtection="1"/>
    <xf numFmtId="0" fontId="0" fillId="0" borderId="0" xfId="0" applyProtection="1"/>
    <xf numFmtId="0" fontId="0" fillId="2" borderId="2" xfId="0" applyFill="1" applyBorder="1" applyAlignment="1" applyProtection="1"/>
    <xf numFmtId="0" fontId="0" fillId="0" borderId="0" xfId="0" applyAlignment="1" applyProtection="1">
      <protection locked="0"/>
    </xf>
    <xf numFmtId="0" fontId="0" fillId="2" borderId="1" xfId="0" applyFill="1" applyBorder="1" applyAlignment="1" applyProtection="1">
      <alignment vertical="center"/>
    </xf>
    <xf numFmtId="0" fontId="0" fillId="2" borderId="1" xfId="0" applyFill="1" applyBorder="1" applyAlignment="1" applyProtection="1">
      <alignment wrapText="1"/>
    </xf>
    <xf numFmtId="0" fontId="0" fillId="0" borderId="0" xfId="0" applyFill="1" applyBorder="1" applyAlignment="1" applyProtection="1">
      <alignment horizontal="center"/>
    </xf>
    <xf numFmtId="0" fontId="0" fillId="2" borderId="2" xfId="0" applyFill="1" applyBorder="1" applyAlignment="1" applyProtection="1">
      <alignment horizontal="center"/>
    </xf>
    <xf numFmtId="0" fontId="0" fillId="0" borderId="0" xfId="0" applyAlignment="1" applyProtection="1"/>
    <xf numFmtId="0" fontId="0" fillId="2" borderId="3" xfId="0" applyFill="1" applyBorder="1" applyAlignment="1" applyProtection="1"/>
    <xf numFmtId="0" fontId="0" fillId="0" borderId="4" xfId="0" applyBorder="1" applyAlignment="1" applyProtection="1">
      <alignment horizontal="center"/>
    </xf>
    <xf numFmtId="0" fontId="0" fillId="2" borderId="1" xfId="0" applyFill="1" applyBorder="1" applyAlignment="1" applyProtection="1">
      <alignment horizontal="center" wrapText="1"/>
    </xf>
    <xf numFmtId="0" fontId="0" fillId="0" borderId="1" xfId="0" applyBorder="1" applyAlignment="1" applyProtection="1">
      <alignment horizontal="center"/>
    </xf>
    <xf numFmtId="0" fontId="0" fillId="0" borderId="0" xfId="0" applyNumberFormat="1" applyAlignment="1" applyProtection="1">
      <alignment horizontal="right" vertical="top"/>
    </xf>
    <xf numFmtId="0" fontId="0" fillId="2" borderId="1" xfId="0" applyNumberFormat="1" applyFill="1" applyBorder="1" applyAlignment="1" applyProtection="1">
      <alignment horizontal="right" vertical="top" wrapText="1"/>
    </xf>
    <xf numFmtId="0" fontId="0" fillId="0" borderId="0" xfId="0" applyNumberFormat="1" applyAlignment="1" applyProtection="1">
      <alignment horizontal="right" vertical="top"/>
      <protection locked="0"/>
    </xf>
    <xf numFmtId="0" fontId="0" fillId="2" borderId="1" xfId="0" applyFill="1" applyBorder="1" applyAlignment="1" applyProtection="1">
      <alignment horizontal="center"/>
    </xf>
    <xf numFmtId="0" fontId="0" fillId="0" borderId="4" xfId="0" applyBorder="1" applyAlignment="1" applyProtection="1">
      <alignment horizontal="left" vertical="center"/>
    </xf>
    <xf numFmtId="0" fontId="0" fillId="0" borderId="1" xfId="0" applyBorder="1" applyAlignment="1" applyProtection="1">
      <alignment horizontal="left" vertical="center" wrapText="1"/>
      <protection locked="0"/>
    </xf>
    <xf numFmtId="0" fontId="0" fillId="0" borderId="1" xfId="0" applyFill="1" applyBorder="1" applyAlignment="1" applyProtection="1">
      <alignment horizontal="left"/>
    </xf>
    <xf numFmtId="0" fontId="2" fillId="2" borderId="1" xfId="0" applyFont="1" applyFill="1" applyBorder="1" applyProtection="1"/>
    <xf numFmtId="0" fontId="2" fillId="2" borderId="2" xfId="0" applyFont="1" applyFill="1" applyBorder="1" applyProtection="1"/>
    <xf numFmtId="0" fontId="0" fillId="0" borderId="1" xfId="0" applyBorder="1" applyProtection="1"/>
    <xf numFmtId="0" fontId="0" fillId="0" borderId="1" xfId="0" applyBorder="1" applyProtection="1">
      <protection locked="0"/>
    </xf>
    <xf numFmtId="0" fontId="0" fillId="0" borderId="1" xfId="0" applyBorder="1"/>
    <xf numFmtId="0" fontId="0" fillId="2" borderId="0" xfId="0" applyFill="1" applyProtection="1"/>
    <xf numFmtId="0" fontId="0" fillId="0" borderId="1" xfId="0" applyFill="1" applyBorder="1" applyProtection="1"/>
    <xf numFmtId="0" fontId="0" fillId="0" borderId="0" xfId="0" applyFill="1"/>
    <xf numFmtId="0" fontId="1" fillId="0" borderId="2" xfId="0" applyFont="1" applyFill="1" applyBorder="1" applyProtection="1"/>
    <xf numFmtId="0" fontId="0" fillId="2" borderId="5" xfId="0" applyFill="1" applyBorder="1" applyAlignment="1" applyProtection="1"/>
    <xf numFmtId="0" fontId="0" fillId="2" borderId="3" xfId="0" applyFill="1" applyBorder="1" applyAlignment="1" applyProtection="1">
      <alignment horizontal="center"/>
    </xf>
    <xf numFmtId="0" fontId="0" fillId="2" borderId="5" xfId="0" applyFill="1" applyBorder="1" applyAlignment="1" applyProtection="1">
      <alignment horizontal="center"/>
    </xf>
    <xf numFmtId="0" fontId="0" fillId="2" borderId="6" xfId="0" applyFill="1" applyBorder="1" applyAlignment="1" applyProtection="1">
      <alignment horizontal="center"/>
    </xf>
    <xf numFmtId="1" fontId="0" fillId="0" borderId="0" xfId="0" applyNumberFormat="1" applyAlignment="1" applyProtection="1"/>
    <xf numFmtId="0" fontId="0" fillId="0" borderId="0" xfId="0" applyAlignment="1"/>
    <xf numFmtId="49" fontId="0" fillId="0" borderId="1" xfId="0" applyNumberFormat="1" applyBorder="1" applyAlignment="1" applyProtection="1">
      <alignment horizontal="left"/>
      <protection locked="0"/>
    </xf>
    <xf numFmtId="0" fontId="0" fillId="2" borderId="7" xfId="0" applyFill="1" applyBorder="1" applyAlignment="1" applyProtection="1">
      <alignment horizontal="left"/>
      <protection locked="0"/>
    </xf>
    <xf numFmtId="0" fontId="0" fillId="2" borderId="8" xfId="0" applyFill="1" applyBorder="1" applyAlignment="1" applyProtection="1">
      <alignment horizontal="left"/>
      <protection locked="0"/>
    </xf>
    <xf numFmtId="0" fontId="0" fillId="2" borderId="7" xfId="0" applyFill="1" applyBorder="1" applyAlignment="1" applyProtection="1">
      <alignment horizontal="left"/>
    </xf>
    <xf numFmtId="0" fontId="0" fillId="2" borderId="8" xfId="0" applyFill="1" applyBorder="1" applyAlignment="1" applyProtection="1">
      <alignment horizontal="left"/>
    </xf>
    <xf numFmtId="0" fontId="0" fillId="2" borderId="9" xfId="0" applyFill="1" applyBorder="1" applyAlignment="1" applyProtection="1">
      <alignment horizontal="center"/>
    </xf>
    <xf numFmtId="0" fontId="0" fillId="0" borderId="7" xfId="0" applyBorder="1" applyAlignment="1" applyProtection="1">
      <alignment horizontal="left"/>
      <protection locked="0"/>
    </xf>
    <xf numFmtId="0" fontId="0" fillId="0" borderId="9" xfId="0" applyBorder="1" applyAlignment="1" applyProtection="1">
      <alignment horizontal="left"/>
      <protection locked="0"/>
    </xf>
    <xf numFmtId="0" fontId="0" fillId="0" borderId="8" xfId="0" applyBorder="1" applyAlignment="1" applyProtection="1">
      <alignment horizontal="left"/>
      <protection locked="0"/>
    </xf>
    <xf numFmtId="0" fontId="0" fillId="2" borderId="8" xfId="0" applyFill="1" applyBorder="1" applyAlignment="1" applyProtection="1">
      <alignment horizontal="center"/>
      <protection locked="0"/>
    </xf>
    <xf numFmtId="0" fontId="0" fillId="0" borderId="0" xfId="0" applyBorder="1" applyAlignment="1" applyProtection="1">
      <protection locked="0"/>
    </xf>
    <xf numFmtId="0" fontId="0" fillId="0" borderId="6" xfId="0" applyBorder="1" applyAlignment="1" applyProtection="1">
      <protection locked="0"/>
    </xf>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0" fillId="0" borderId="13"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6" xfId="0" applyBorder="1" applyAlignment="1" applyProtection="1">
      <alignment horizontal="center"/>
      <protection locked="0"/>
    </xf>
    <xf numFmtId="0" fontId="0" fillId="2" borderId="14" xfId="0" applyFill="1" applyBorder="1" applyAlignment="1" applyProtection="1">
      <alignment horizontal="left"/>
      <protection locked="0"/>
    </xf>
    <xf numFmtId="0" fontId="0" fillId="2" borderId="4" xfId="0" applyFill="1" applyBorder="1" applyAlignment="1" applyProtection="1">
      <alignment horizontal="left"/>
      <protection locked="0"/>
    </xf>
    <xf numFmtId="0" fontId="0" fillId="2" borderId="10" xfId="0" applyFill="1" applyBorder="1" applyAlignment="1" applyProtection="1">
      <alignment horizontal="left"/>
      <protection locked="0"/>
    </xf>
    <xf numFmtId="0" fontId="0" fillId="2" borderId="12" xfId="0" applyFill="1" applyBorder="1" applyAlignment="1" applyProtection="1">
      <alignment horizontal="left"/>
      <protection locked="0"/>
    </xf>
    <xf numFmtId="0" fontId="0" fillId="2" borderId="11" xfId="0" applyFill="1" applyBorder="1" applyAlignment="1" applyProtection="1">
      <alignment horizontal="left"/>
      <protection locked="0"/>
    </xf>
    <xf numFmtId="0" fontId="0" fillId="2" borderId="1" xfId="0" applyFill="1" applyBorder="1" applyAlignment="1" applyProtection="1">
      <protection locked="0"/>
    </xf>
    <xf numFmtId="0" fontId="0" fillId="2" borderId="0" xfId="0" applyFill="1" applyBorder="1" applyAlignment="1" applyProtection="1">
      <alignment horizontal="left"/>
      <protection locked="0"/>
    </xf>
    <xf numFmtId="0" fontId="0" fillId="2" borderId="9" xfId="0" applyFill="1" applyBorder="1" applyAlignment="1" applyProtection="1">
      <alignment horizontal="left"/>
    </xf>
    <xf numFmtId="0" fontId="0" fillId="2" borderId="7" xfId="0" applyFill="1" applyBorder="1" applyAlignment="1" applyProtection="1"/>
    <xf numFmtId="0" fontId="0" fillId="3" borderId="1" xfId="0" applyFill="1" applyBorder="1" applyAlignment="1" applyProtection="1">
      <alignment horizontal="center"/>
    </xf>
    <xf numFmtId="0" fontId="0" fillId="3" borderId="1" xfId="0" applyFill="1" applyBorder="1" applyAlignment="1" applyProtection="1">
      <protection locked="0"/>
    </xf>
    <xf numFmtId="0" fontId="0" fillId="3" borderId="1" xfId="0" applyFill="1" applyBorder="1" applyAlignment="1" applyProtection="1"/>
    <xf numFmtId="0" fontId="0" fillId="3" borderId="7" xfId="0" applyFill="1" applyBorder="1" applyAlignment="1" applyProtection="1">
      <protection locked="0"/>
    </xf>
    <xf numFmtId="0" fontId="0" fillId="4" borderId="1" xfId="0" applyFill="1" applyBorder="1" applyAlignment="1" applyProtection="1">
      <protection locked="0"/>
    </xf>
    <xf numFmtId="0" fontId="0" fillId="4" borderId="1" xfId="0" applyFill="1" applyBorder="1" applyAlignment="1" applyProtection="1"/>
    <xf numFmtId="0" fontId="0" fillId="4" borderId="7" xfId="0" applyFill="1" applyBorder="1" applyAlignment="1" applyProtection="1">
      <protection locked="0"/>
    </xf>
    <xf numFmtId="0" fontId="0" fillId="5" borderId="1" xfId="0" applyFill="1" applyBorder="1" applyAlignment="1" applyProtection="1">
      <protection locked="0"/>
    </xf>
    <xf numFmtId="0" fontId="0" fillId="5" borderId="1" xfId="0" applyFill="1" applyBorder="1" applyAlignment="1" applyProtection="1"/>
    <xf numFmtId="0" fontId="0" fillId="5" borderId="7" xfId="0" applyFill="1" applyBorder="1" applyAlignment="1" applyProtection="1">
      <protection locked="0"/>
    </xf>
    <xf numFmtId="0" fontId="0" fillId="2" borderId="12" xfId="0" applyFill="1" applyBorder="1" applyAlignment="1" applyProtection="1"/>
    <xf numFmtId="0" fontId="0" fillId="2" borderId="15" xfId="0" applyFill="1" applyBorder="1" applyAlignment="1" applyProtection="1"/>
    <xf numFmtId="0" fontId="0" fillId="3" borderId="7" xfId="0" applyFill="1" applyBorder="1" applyAlignment="1" applyProtection="1"/>
    <xf numFmtId="0" fontId="0" fillId="4" borderId="7" xfId="0" applyFill="1" applyBorder="1" applyAlignment="1" applyProtection="1"/>
    <xf numFmtId="0" fontId="0" fillId="5" borderId="7" xfId="0" applyFill="1" applyBorder="1" applyAlignment="1" applyProtection="1"/>
    <xf numFmtId="0" fontId="0" fillId="0" borderId="2" xfId="0" applyFill="1" applyBorder="1" applyAlignment="1" applyProtection="1">
      <alignment horizontal="left"/>
    </xf>
    <xf numFmtId="0" fontId="0" fillId="0" borderId="10" xfId="0" applyFill="1" applyBorder="1" applyAlignment="1" applyProtection="1">
      <alignment horizontal="left"/>
    </xf>
    <xf numFmtId="0" fontId="0" fillId="0" borderId="13" xfId="0" applyFill="1" applyBorder="1" applyAlignment="1" applyProtection="1">
      <alignment horizontal="left"/>
    </xf>
    <xf numFmtId="0" fontId="0" fillId="2" borderId="13" xfId="0" applyFill="1" applyBorder="1" applyAlignment="1" applyProtection="1"/>
    <xf numFmtId="0" fontId="0" fillId="0" borderId="1" xfId="0" applyFill="1" applyBorder="1" applyAlignment="1">
      <alignment horizontal="left"/>
    </xf>
    <xf numFmtId="0" fontId="1" fillId="0" borderId="1" xfId="0" applyFont="1" applyBorder="1"/>
    <xf numFmtId="0" fontId="1" fillId="0" borderId="1" xfId="0" applyFont="1" applyFill="1" applyBorder="1"/>
    <xf numFmtId="0" fontId="4" fillId="0" borderId="0" xfId="1" applyFont="1" applyAlignment="1">
      <alignment horizontal="center" vertical="top" wrapText="1"/>
    </xf>
    <xf numFmtId="0" fontId="5" fillId="0" borderId="0" xfId="1" applyFont="1" applyAlignment="1">
      <alignment vertical="top" wrapText="1"/>
    </xf>
    <xf numFmtId="0" fontId="1" fillId="0" borderId="1" xfId="0" applyFont="1" applyBorder="1" applyAlignment="1" applyProtection="1">
      <alignment horizontal="left"/>
      <protection locked="0"/>
    </xf>
    <xf numFmtId="0" fontId="0" fillId="2" borderId="7" xfId="0" applyFill="1" applyBorder="1" applyAlignment="1" applyProtection="1">
      <alignment horizontal="left"/>
    </xf>
    <xf numFmtId="0" fontId="0" fillId="2" borderId="9" xfId="0" applyFill="1" applyBorder="1" applyAlignment="1" applyProtection="1">
      <alignment horizontal="left"/>
    </xf>
    <xf numFmtId="0" fontId="0" fillId="2" borderId="8" xfId="0" applyFill="1" applyBorder="1" applyAlignment="1" applyProtection="1">
      <alignment horizontal="left"/>
    </xf>
    <xf numFmtId="0" fontId="0" fillId="0" borderId="0" xfId="0" applyFill="1" applyBorder="1" applyAlignment="1" applyProtection="1">
      <alignment horizontal="center"/>
    </xf>
    <xf numFmtId="0" fontId="0" fillId="0" borderId="4" xfId="0" applyBorder="1" applyAlignment="1" applyProtection="1"/>
    <xf numFmtId="0" fontId="2" fillId="0" borderId="4" xfId="0" applyFont="1" applyBorder="1" applyAlignment="1" applyProtection="1">
      <alignment vertical="center"/>
    </xf>
    <xf numFmtId="0" fontId="1" fillId="0" borderId="0" xfId="0" applyFont="1"/>
    <xf numFmtId="0" fontId="9" fillId="0" borderId="0" xfId="0" applyFont="1"/>
    <xf numFmtId="0" fontId="1" fillId="2" borderId="1" xfId="0" applyFont="1" applyFill="1" applyBorder="1" applyProtection="1"/>
    <xf numFmtId="0" fontId="1" fillId="0" borderId="1" xfId="0" applyFont="1" applyFill="1" applyBorder="1" applyProtection="1">
      <protection locked="0"/>
    </xf>
    <xf numFmtId="49" fontId="1" fillId="0" borderId="1" xfId="0" applyNumberFormat="1" applyFont="1" applyBorder="1" applyAlignment="1" applyProtection="1">
      <alignment horizontal="left"/>
      <protection locked="0"/>
    </xf>
    <xf numFmtId="164" fontId="0" fillId="0" borderId="0" xfId="0" applyNumberFormat="1" applyAlignment="1" applyProtection="1"/>
    <xf numFmtId="164" fontId="0" fillId="0" borderId="0" xfId="0" applyNumberFormat="1" applyFill="1" applyBorder="1" applyAlignment="1" applyProtection="1">
      <alignment horizontal="center"/>
    </xf>
    <xf numFmtId="164" fontId="0" fillId="3" borderId="1" xfId="0" applyNumberFormat="1" applyFill="1" applyBorder="1" applyAlignment="1" applyProtection="1">
      <alignment horizontal="center"/>
    </xf>
    <xf numFmtId="164" fontId="0" fillId="3" borderId="1" xfId="0" applyNumberFormat="1" applyFill="1" applyBorder="1" applyAlignment="1" applyProtection="1"/>
    <xf numFmtId="164" fontId="0" fillId="4" borderId="1" xfId="0" applyNumberFormat="1" applyFill="1" applyBorder="1" applyAlignment="1" applyProtection="1"/>
    <xf numFmtId="164" fontId="0" fillId="4" borderId="7" xfId="0" applyNumberFormat="1" applyFill="1" applyBorder="1" applyAlignment="1" applyProtection="1"/>
    <xf numFmtId="164" fontId="0" fillId="5" borderId="1" xfId="0" applyNumberFormat="1" applyFill="1" applyBorder="1" applyAlignment="1" applyProtection="1"/>
    <xf numFmtId="164" fontId="0" fillId="5" borderId="7" xfId="0" applyNumberFormat="1" applyFill="1" applyBorder="1" applyAlignment="1" applyProtection="1"/>
    <xf numFmtId="164" fontId="0" fillId="0" borderId="0" xfId="0" applyNumberFormat="1" applyAlignment="1" applyProtection="1">
      <protection locked="0"/>
    </xf>
    <xf numFmtId="164" fontId="0" fillId="0" borderId="0" xfId="0" applyNumberFormat="1" applyFill="1" applyBorder="1" applyAlignment="1" applyProtection="1">
      <alignment horizontal="center"/>
    </xf>
    <xf numFmtId="164" fontId="0" fillId="2" borderId="7" xfId="0" applyNumberFormat="1" applyFill="1" applyBorder="1" applyAlignment="1" applyProtection="1"/>
    <xf numFmtId="164" fontId="0" fillId="2" borderId="9" xfId="0" applyNumberFormat="1" applyFill="1" applyBorder="1" applyAlignment="1" applyProtection="1">
      <alignment horizontal="left"/>
    </xf>
    <xf numFmtId="164" fontId="0" fillId="2" borderId="2" xfId="0" applyNumberFormat="1" applyFill="1" applyBorder="1" applyAlignment="1" applyProtection="1"/>
    <xf numFmtId="164" fontId="0" fillId="2" borderId="2" xfId="0" applyNumberFormat="1" applyFill="1" applyBorder="1" applyAlignment="1" applyProtection="1">
      <alignment horizontal="center"/>
    </xf>
    <xf numFmtId="164" fontId="0" fillId="2" borderId="3" xfId="0" applyNumberFormat="1" applyFill="1" applyBorder="1" applyAlignment="1" applyProtection="1">
      <alignment horizontal="center"/>
    </xf>
    <xf numFmtId="164" fontId="0" fillId="2" borderId="1" xfId="0" applyNumberFormat="1" applyFill="1" applyBorder="1" applyAlignment="1" applyProtection="1"/>
    <xf numFmtId="164" fontId="0" fillId="2" borderId="1" xfId="0" applyNumberFormat="1" applyFill="1" applyBorder="1" applyAlignment="1" applyProtection="1">
      <alignment wrapText="1"/>
    </xf>
    <xf numFmtId="164" fontId="0" fillId="2" borderId="5" xfId="0" applyNumberFormat="1" applyFill="1" applyBorder="1" applyAlignment="1" applyProtection="1"/>
    <xf numFmtId="164" fontId="0" fillId="2" borderId="5" xfId="0" applyNumberFormat="1" applyFill="1" applyBorder="1" applyAlignment="1" applyProtection="1">
      <alignment horizontal="center"/>
    </xf>
    <xf numFmtId="164" fontId="0" fillId="3" borderId="1" xfId="0" applyNumberFormat="1" applyFill="1" applyBorder="1" applyAlignment="1" applyProtection="1">
      <protection locked="0"/>
    </xf>
    <xf numFmtId="164" fontId="0" fillId="4" borderId="1" xfId="0" applyNumberFormat="1" applyFill="1" applyBorder="1" applyAlignment="1" applyProtection="1">
      <protection locked="0"/>
    </xf>
    <xf numFmtId="164" fontId="0" fillId="4" borderId="7" xfId="0" applyNumberFormat="1" applyFill="1" applyBorder="1" applyAlignment="1" applyProtection="1">
      <protection locked="0"/>
    </xf>
    <xf numFmtId="164" fontId="0" fillId="5" borderId="1" xfId="0" applyNumberFormat="1" applyFill="1" applyBorder="1" applyAlignment="1" applyProtection="1">
      <protection locked="0"/>
    </xf>
    <xf numFmtId="164" fontId="0" fillId="5" borderId="7" xfId="0" applyNumberFormat="1" applyFill="1" applyBorder="1" applyAlignment="1" applyProtection="1">
      <protection locked="0"/>
    </xf>
    <xf numFmtId="164" fontId="1" fillId="0" borderId="0" xfId="0" applyNumberFormat="1" applyFont="1" applyAlignment="1" applyProtection="1">
      <protection locked="0"/>
    </xf>
    <xf numFmtId="1" fontId="0" fillId="3" borderId="7" xfId="0" applyNumberFormat="1" applyFill="1" applyBorder="1" applyAlignment="1" applyProtection="1"/>
    <xf numFmtId="1" fontId="0" fillId="2" borderId="7" xfId="0" applyNumberFormat="1" applyFill="1" applyBorder="1" applyAlignment="1" applyProtection="1"/>
    <xf numFmtId="1" fontId="0" fillId="3" borderId="7" xfId="0" applyNumberFormat="1" applyFill="1" applyBorder="1" applyAlignment="1" applyProtection="1">
      <protection locked="0"/>
    </xf>
    <xf numFmtId="1" fontId="0" fillId="4" borderId="7" xfId="0" applyNumberFormat="1" applyFill="1" applyBorder="1" applyAlignment="1" applyProtection="1"/>
    <xf numFmtId="1" fontId="0" fillId="4" borderId="7" xfId="0" applyNumberFormat="1" applyFill="1" applyBorder="1" applyAlignment="1" applyProtection="1">
      <protection locked="0"/>
    </xf>
    <xf numFmtId="1" fontId="0" fillId="5" borderId="7" xfId="0" applyNumberFormat="1" applyFill="1" applyBorder="1" applyAlignment="1" applyProtection="1"/>
    <xf numFmtId="1" fontId="0" fillId="5" borderId="7" xfId="0" applyNumberFormat="1" applyFill="1" applyBorder="1" applyAlignment="1" applyProtection="1">
      <protection locked="0"/>
    </xf>
    <xf numFmtId="1" fontId="0" fillId="0" borderId="1" xfId="0" applyNumberFormat="1" applyFill="1" applyBorder="1" applyAlignment="1" applyProtection="1">
      <alignment horizontal="left"/>
    </xf>
    <xf numFmtId="1" fontId="0" fillId="0" borderId="1" xfId="0" applyNumberFormat="1" applyFill="1" applyBorder="1" applyAlignment="1" applyProtection="1">
      <alignment horizontal="left"/>
      <protection locked="0"/>
    </xf>
    <xf numFmtId="1" fontId="0" fillId="2" borderId="7" xfId="0" applyNumberFormat="1" applyFill="1" applyBorder="1" applyAlignment="1" applyProtection="1">
      <alignment horizontal="left"/>
    </xf>
    <xf numFmtId="1" fontId="0" fillId="2" borderId="9" xfId="0" applyNumberFormat="1" applyFill="1" applyBorder="1" applyAlignment="1" applyProtection="1">
      <alignment horizontal="left"/>
    </xf>
    <xf numFmtId="1" fontId="0" fillId="2" borderId="8" xfId="0" applyNumberFormat="1" applyFill="1" applyBorder="1" applyAlignment="1" applyProtection="1">
      <alignment horizontal="left"/>
    </xf>
    <xf numFmtId="1" fontId="0" fillId="0" borderId="2" xfId="0" applyNumberFormat="1" applyFill="1" applyBorder="1" applyAlignment="1" applyProtection="1">
      <alignment horizontal="left"/>
      <protection locked="0"/>
    </xf>
    <xf numFmtId="1" fontId="0" fillId="2" borderId="6" xfId="0" applyNumberFormat="1" applyFill="1" applyBorder="1" applyAlignment="1" applyProtection="1">
      <alignment horizontal="center"/>
    </xf>
    <xf numFmtId="1" fontId="0" fillId="2" borderId="3" xfId="0" applyNumberFormat="1" applyFill="1" applyBorder="1" applyAlignment="1" applyProtection="1">
      <alignment horizontal="center"/>
    </xf>
    <xf numFmtId="1" fontId="0" fillId="2" borderId="3" xfId="0" applyNumberFormat="1" applyFill="1" applyBorder="1" applyAlignment="1" applyProtection="1"/>
    <xf numFmtId="1" fontId="0" fillId="2" borderId="2" xfId="0" applyNumberFormat="1" applyFill="1" applyBorder="1" applyAlignment="1" applyProtection="1"/>
    <xf numFmtId="1" fontId="0" fillId="2" borderId="5" xfId="0" applyNumberFormat="1" applyFill="1" applyBorder="1" applyAlignment="1" applyProtection="1"/>
    <xf numFmtId="1" fontId="0" fillId="0" borderId="0" xfId="0" applyNumberFormat="1" applyAlignment="1" applyProtection="1">
      <protection locked="0"/>
    </xf>
    <xf numFmtId="1" fontId="0" fillId="3" borderId="1" xfId="0" applyNumberFormat="1" applyFill="1" applyBorder="1" applyAlignment="1" applyProtection="1">
      <alignment horizontal="center"/>
    </xf>
    <xf numFmtId="1" fontId="0" fillId="2" borderId="1" xfId="0" applyNumberFormat="1" applyFill="1" applyBorder="1" applyAlignment="1" applyProtection="1">
      <alignment wrapText="1"/>
    </xf>
    <xf numFmtId="1" fontId="0" fillId="3" borderId="1" xfId="0" applyNumberFormat="1" applyFill="1" applyBorder="1" applyAlignment="1" applyProtection="1">
      <protection locked="0"/>
    </xf>
    <xf numFmtId="1" fontId="0" fillId="4" borderId="1" xfId="0" applyNumberFormat="1" applyFill="1" applyBorder="1" applyAlignment="1" applyProtection="1"/>
    <xf numFmtId="1" fontId="0" fillId="4" borderId="1" xfId="0" applyNumberFormat="1" applyFill="1" applyBorder="1" applyAlignment="1" applyProtection="1">
      <protection locked="0"/>
    </xf>
    <xf numFmtId="1" fontId="0" fillId="2" borderId="12" xfId="0" applyNumberFormat="1" applyFill="1" applyBorder="1" applyAlignment="1" applyProtection="1"/>
    <xf numFmtId="1" fontId="0" fillId="2" borderId="2" xfId="0" applyNumberFormat="1" applyFill="1" applyBorder="1" applyAlignment="1" applyProtection="1">
      <alignment horizontal="center"/>
    </xf>
    <xf numFmtId="1" fontId="0" fillId="2" borderId="15" xfId="0" applyNumberFormat="1" applyFill="1" applyBorder="1" applyAlignment="1" applyProtection="1"/>
    <xf numFmtId="1" fontId="0" fillId="2" borderId="5" xfId="0" applyNumberFormat="1" applyFill="1" applyBorder="1" applyAlignment="1" applyProtection="1">
      <alignment horizontal="center"/>
    </xf>
    <xf numFmtId="1" fontId="0" fillId="3" borderId="1" xfId="0" applyNumberFormat="1" applyFill="1" applyBorder="1" applyAlignment="1" applyProtection="1"/>
    <xf numFmtId="1" fontId="0" fillId="2" borderId="1" xfId="0" applyNumberFormat="1" applyFill="1" applyBorder="1" applyAlignment="1" applyProtection="1"/>
    <xf numFmtId="1" fontId="0" fillId="5" borderId="1" xfId="0" applyNumberFormat="1" applyFill="1" applyBorder="1" applyAlignment="1" applyProtection="1"/>
    <xf numFmtId="1" fontId="0" fillId="5" borderId="1" xfId="0" applyNumberFormat="1" applyFill="1" applyBorder="1" applyAlignment="1" applyProtection="1">
      <protection locked="0"/>
    </xf>
    <xf numFmtId="1" fontId="0" fillId="0" borderId="0" xfId="0" applyNumberFormat="1" applyFill="1" applyBorder="1" applyAlignment="1" applyProtection="1">
      <alignment horizontal="center"/>
    </xf>
    <xf numFmtId="0" fontId="1" fillId="0" borderId="0" xfId="2" applyAlignment="1" applyProtection="1"/>
    <xf numFmtId="0" fontId="1" fillId="0" borderId="0" xfId="2" applyFill="1" applyBorder="1" applyAlignment="1" applyProtection="1">
      <alignment horizontal="center"/>
    </xf>
    <xf numFmtId="0" fontId="1" fillId="3" borderId="1" xfId="2" applyFill="1" applyBorder="1" applyAlignment="1" applyProtection="1">
      <alignment horizontal="center"/>
    </xf>
    <xf numFmtId="0" fontId="1" fillId="3" borderId="1" xfId="2" applyFill="1" applyBorder="1" applyAlignment="1" applyProtection="1"/>
    <xf numFmtId="0" fontId="1" fillId="3" borderId="7" xfId="2" applyFill="1" applyBorder="1" applyAlignment="1" applyProtection="1"/>
    <xf numFmtId="0" fontId="1" fillId="4" borderId="1" xfId="2" applyFill="1" applyBorder="1" applyAlignment="1" applyProtection="1"/>
    <xf numFmtId="0" fontId="1" fillId="4" borderId="7" xfId="2" applyFill="1" applyBorder="1" applyAlignment="1" applyProtection="1"/>
    <xf numFmtId="0" fontId="1" fillId="5" borderId="1" xfId="2" applyFill="1" applyBorder="1" applyAlignment="1" applyProtection="1"/>
    <xf numFmtId="0" fontId="1" fillId="5" borderId="7" xfId="2" applyFill="1" applyBorder="1" applyAlignment="1" applyProtection="1"/>
    <xf numFmtId="1" fontId="1" fillId="0" borderId="0" xfId="2" applyNumberFormat="1" applyAlignment="1" applyProtection="1"/>
    <xf numFmtId="0" fontId="1" fillId="0" borderId="0" xfId="2" applyAlignment="1" applyProtection="1">
      <protection locked="0"/>
    </xf>
    <xf numFmtId="0" fontId="1" fillId="0" borderId="1" xfId="2" applyFill="1" applyBorder="1" applyAlignment="1" applyProtection="1">
      <alignment horizontal="left"/>
    </xf>
    <xf numFmtId="0" fontId="1" fillId="0" borderId="1" xfId="2" applyFill="1" applyBorder="1" applyAlignment="1" applyProtection="1">
      <alignment horizontal="left"/>
      <protection locked="0"/>
    </xf>
    <xf numFmtId="0" fontId="1" fillId="2" borderId="7" xfId="2" applyFill="1" applyBorder="1" applyAlignment="1" applyProtection="1"/>
    <xf numFmtId="0" fontId="1" fillId="2" borderId="7" xfId="2" applyFill="1" applyBorder="1" applyAlignment="1" applyProtection="1">
      <alignment horizontal="left"/>
    </xf>
    <xf numFmtId="0" fontId="1" fillId="2" borderId="9" xfId="2" applyFill="1" applyBorder="1" applyAlignment="1" applyProtection="1">
      <alignment horizontal="left"/>
    </xf>
    <xf numFmtId="0" fontId="1" fillId="2" borderId="8" xfId="2" applyFill="1" applyBorder="1" applyAlignment="1" applyProtection="1">
      <alignment horizontal="left"/>
    </xf>
    <xf numFmtId="0" fontId="1" fillId="0" borderId="2" xfId="2" applyFill="1" applyBorder="1" applyAlignment="1" applyProtection="1">
      <alignment horizontal="left"/>
      <protection locked="0"/>
    </xf>
    <xf numFmtId="0" fontId="1" fillId="2" borderId="12" xfId="2" applyFill="1" applyBorder="1" applyAlignment="1" applyProtection="1"/>
    <xf numFmtId="0" fontId="1" fillId="2" borderId="2" xfId="2" applyFill="1" applyBorder="1" applyAlignment="1" applyProtection="1"/>
    <xf numFmtId="0" fontId="1" fillId="2" borderId="2" xfId="2" applyFill="1" applyBorder="1" applyAlignment="1" applyProtection="1">
      <alignment horizontal="center"/>
    </xf>
    <xf numFmtId="0" fontId="1" fillId="2" borderId="6" xfId="2" applyFill="1" applyBorder="1" applyAlignment="1" applyProtection="1">
      <alignment horizontal="center"/>
    </xf>
    <xf numFmtId="0" fontId="1" fillId="2" borderId="3" xfId="2" applyFill="1" applyBorder="1" applyAlignment="1" applyProtection="1">
      <alignment horizontal="center"/>
    </xf>
    <xf numFmtId="0" fontId="1" fillId="2" borderId="3" xfId="2" applyFill="1" applyBorder="1" applyAlignment="1" applyProtection="1"/>
    <xf numFmtId="0" fontId="1" fillId="2" borderId="1" xfId="2" applyFill="1" applyBorder="1" applyAlignment="1" applyProtection="1"/>
    <xf numFmtId="0" fontId="1" fillId="2" borderId="1" xfId="2" applyFill="1" applyBorder="1" applyAlignment="1" applyProtection="1">
      <alignment wrapText="1"/>
    </xf>
    <xf numFmtId="0" fontId="1" fillId="2" borderId="15" xfId="2" applyFill="1" applyBorder="1" applyAlignment="1" applyProtection="1"/>
    <xf numFmtId="0" fontId="1" fillId="2" borderId="5" xfId="2" applyFill="1" applyBorder="1" applyAlignment="1" applyProtection="1"/>
    <xf numFmtId="0" fontId="1" fillId="2" borderId="5" xfId="2" applyFill="1" applyBorder="1" applyAlignment="1" applyProtection="1">
      <alignment horizontal="center"/>
    </xf>
    <xf numFmtId="0" fontId="1" fillId="3" borderId="1" xfId="2" applyFill="1" applyBorder="1" applyAlignment="1" applyProtection="1">
      <protection locked="0"/>
    </xf>
    <xf numFmtId="0" fontId="1" fillId="3" borderId="7" xfId="2" applyFill="1" applyBorder="1" applyAlignment="1" applyProtection="1">
      <protection locked="0"/>
    </xf>
    <xf numFmtId="0" fontId="1" fillId="4" borderId="1" xfId="2" applyFill="1" applyBorder="1" applyAlignment="1" applyProtection="1">
      <protection locked="0"/>
    </xf>
    <xf numFmtId="0" fontId="1" fillId="4" borderId="7" xfId="2" applyFill="1" applyBorder="1" applyAlignment="1" applyProtection="1">
      <protection locked="0"/>
    </xf>
    <xf numFmtId="0" fontId="1" fillId="5" borderId="1" xfId="2" applyFill="1" applyBorder="1" applyAlignment="1" applyProtection="1">
      <protection locked="0"/>
    </xf>
    <xf numFmtId="0" fontId="1" fillId="5" borderId="7" xfId="2" applyFill="1" applyBorder="1" applyAlignment="1" applyProtection="1">
      <protection locked="0"/>
    </xf>
    <xf numFmtId="0" fontId="1" fillId="0" borderId="0" xfId="2"/>
    <xf numFmtId="0" fontId="1" fillId="0" borderId="0" xfId="2" quotePrefix="1" applyAlignment="1" applyProtection="1">
      <protection locked="0"/>
    </xf>
    <xf numFmtId="0" fontId="1" fillId="0" borderId="7" xfId="2" applyFill="1" applyBorder="1" applyAlignment="1" applyProtection="1">
      <alignment horizontal="left"/>
    </xf>
    <xf numFmtId="0" fontId="1" fillId="0" borderId="9" xfId="2" applyFill="1" applyBorder="1" applyAlignment="1" applyProtection="1">
      <alignment horizontal="left"/>
    </xf>
    <xf numFmtId="0" fontId="1" fillId="0" borderId="8" xfId="2" applyFill="1" applyBorder="1" applyAlignment="1" applyProtection="1">
      <alignment horizontal="left"/>
    </xf>
    <xf numFmtId="0" fontId="1" fillId="2" borderId="7" xfId="2" applyFill="1" applyBorder="1" applyAlignment="1" applyProtection="1">
      <alignment horizontal="left"/>
    </xf>
    <xf numFmtId="0" fontId="1" fillId="2" borderId="9" xfId="2" applyFill="1" applyBorder="1" applyAlignment="1" applyProtection="1">
      <alignment horizontal="left"/>
    </xf>
    <xf numFmtId="0" fontId="1" fillId="2" borderId="8" xfId="2" applyFill="1" applyBorder="1" applyAlignment="1" applyProtection="1">
      <alignment horizontal="left"/>
    </xf>
    <xf numFmtId="0" fontId="3" fillId="0" borderId="11" xfId="2" applyFont="1" applyBorder="1" applyAlignment="1" applyProtection="1">
      <alignment horizontal="center" vertical="center"/>
    </xf>
    <xf numFmtId="0" fontId="3" fillId="0" borderId="12" xfId="2" applyFont="1" applyBorder="1" applyAlignment="1" applyProtection="1">
      <alignment horizontal="center" vertical="center"/>
    </xf>
    <xf numFmtId="0" fontId="3" fillId="0" borderId="4" xfId="2" applyFont="1" applyBorder="1" applyAlignment="1" applyProtection="1">
      <alignment horizontal="center" vertical="center"/>
    </xf>
    <xf numFmtId="0" fontId="3" fillId="0" borderId="15" xfId="2" applyFont="1" applyBorder="1" applyAlignment="1" applyProtection="1">
      <alignment horizontal="center" vertical="center"/>
    </xf>
    <xf numFmtId="0" fontId="1" fillId="3" borderId="7" xfId="2" applyFill="1" applyBorder="1" applyAlignment="1" applyProtection="1">
      <alignment horizontal="center"/>
    </xf>
    <xf numFmtId="0" fontId="1" fillId="3" borderId="9" xfId="2" applyFill="1" applyBorder="1" applyAlignment="1" applyProtection="1">
      <alignment horizontal="center"/>
    </xf>
    <xf numFmtId="0" fontId="1" fillId="3" borderId="8" xfId="2" applyFill="1" applyBorder="1" applyAlignment="1" applyProtection="1">
      <alignment horizontal="center"/>
    </xf>
    <xf numFmtId="0" fontId="1" fillId="4" borderId="7" xfId="2" applyFill="1" applyBorder="1" applyAlignment="1" applyProtection="1">
      <alignment horizontal="center"/>
      <protection locked="0"/>
    </xf>
    <xf numFmtId="0" fontId="1" fillId="4" borderId="9" xfId="2" applyFill="1" applyBorder="1" applyAlignment="1" applyProtection="1">
      <alignment horizontal="center"/>
      <protection locked="0"/>
    </xf>
    <xf numFmtId="0" fontId="1" fillId="4" borderId="8" xfId="2" applyFill="1" applyBorder="1" applyAlignment="1" applyProtection="1">
      <alignment horizontal="center"/>
      <protection locked="0"/>
    </xf>
    <xf numFmtId="0" fontId="1" fillId="5" borderId="7" xfId="2" applyFill="1" applyBorder="1" applyAlignment="1" applyProtection="1">
      <alignment horizontal="center"/>
      <protection locked="0"/>
    </xf>
    <xf numFmtId="0" fontId="1" fillId="5" borderId="9" xfId="2" applyFill="1" applyBorder="1" applyAlignment="1" applyProtection="1">
      <alignment horizontal="center"/>
      <protection locked="0"/>
    </xf>
    <xf numFmtId="0" fontId="1" fillId="5" borderId="8" xfId="2" applyFill="1" applyBorder="1" applyAlignment="1" applyProtection="1">
      <alignment horizontal="center"/>
      <protection locked="0"/>
    </xf>
    <xf numFmtId="49" fontId="1" fillId="3" borderId="7" xfId="2" applyNumberFormat="1" applyFill="1" applyBorder="1" applyAlignment="1" applyProtection="1">
      <alignment horizontal="center"/>
    </xf>
    <xf numFmtId="49" fontId="1" fillId="3" borderId="9" xfId="2" applyNumberFormat="1" applyFill="1" applyBorder="1" applyAlignment="1" applyProtection="1">
      <alignment horizontal="center"/>
    </xf>
    <xf numFmtId="49" fontId="1" fillId="3" borderId="8" xfId="2" applyNumberFormat="1" applyFill="1" applyBorder="1" applyAlignment="1" applyProtection="1">
      <alignment horizontal="center"/>
    </xf>
    <xf numFmtId="0" fontId="1" fillId="2" borderId="7" xfId="2" applyFill="1" applyBorder="1" applyAlignment="1" applyProtection="1">
      <alignment horizontal="center"/>
    </xf>
    <xf numFmtId="0" fontId="1" fillId="2" borderId="9" xfId="2" applyFill="1" applyBorder="1" applyAlignment="1" applyProtection="1">
      <alignment horizontal="center"/>
    </xf>
    <xf numFmtId="0" fontId="1" fillId="2" borderId="8" xfId="2" applyFill="1" applyBorder="1" applyAlignment="1" applyProtection="1">
      <alignment horizontal="center"/>
    </xf>
    <xf numFmtId="0" fontId="1" fillId="0" borderId="7" xfId="2" applyBorder="1" applyAlignment="1" applyProtection="1">
      <alignment horizontal="left"/>
    </xf>
    <xf numFmtId="0" fontId="1" fillId="0" borderId="9" xfId="2" applyBorder="1" applyAlignment="1" applyProtection="1">
      <alignment horizontal="left"/>
    </xf>
    <xf numFmtId="0" fontId="1" fillId="0" borderId="8" xfId="2" applyBorder="1" applyAlignment="1" applyProtection="1">
      <alignment horizontal="left"/>
    </xf>
    <xf numFmtId="0" fontId="1" fillId="0" borderId="7" xfId="2" applyFill="1" applyBorder="1" applyAlignment="1" applyProtection="1">
      <alignment horizontal="left"/>
      <protection locked="0"/>
    </xf>
    <xf numFmtId="0" fontId="1" fillId="0" borderId="9" xfId="2" applyFill="1" applyBorder="1" applyAlignment="1" applyProtection="1">
      <alignment horizontal="left"/>
      <protection locked="0"/>
    </xf>
    <xf numFmtId="0" fontId="1" fillId="0" borderId="8" xfId="2" applyFill="1" applyBorder="1" applyAlignment="1" applyProtection="1">
      <alignment horizontal="left"/>
      <protection locked="0"/>
    </xf>
    <xf numFmtId="0" fontId="1" fillId="0" borderId="10" xfId="2" applyFill="1" applyBorder="1" applyAlignment="1" applyProtection="1">
      <alignment horizontal="center"/>
    </xf>
    <xf numFmtId="0" fontId="1" fillId="0" borderId="11" xfId="2" applyFill="1" applyBorder="1" applyAlignment="1" applyProtection="1">
      <alignment horizontal="center"/>
    </xf>
    <xf numFmtId="0" fontId="1" fillId="0" borderId="12" xfId="2" applyFill="1" applyBorder="1" applyAlignment="1" applyProtection="1">
      <alignment horizontal="center"/>
    </xf>
    <xf numFmtId="0" fontId="1" fillId="0" borderId="13" xfId="2" applyFill="1" applyBorder="1" applyAlignment="1" applyProtection="1">
      <alignment horizontal="center"/>
    </xf>
    <xf numFmtId="0" fontId="1" fillId="0" borderId="0" xfId="2" applyFill="1" applyBorder="1" applyAlignment="1" applyProtection="1">
      <alignment horizontal="center"/>
    </xf>
    <xf numFmtId="0" fontId="1" fillId="0" borderId="6" xfId="2" applyFill="1" applyBorder="1" applyAlignment="1" applyProtection="1">
      <alignment horizontal="center"/>
    </xf>
    <xf numFmtId="0" fontId="1" fillId="0" borderId="14" xfId="2" applyFill="1" applyBorder="1" applyAlignment="1" applyProtection="1">
      <alignment horizontal="center"/>
    </xf>
    <xf numFmtId="0" fontId="1" fillId="0" borderId="4" xfId="2" applyFill="1" applyBorder="1" applyAlignment="1" applyProtection="1">
      <alignment horizontal="center"/>
    </xf>
    <xf numFmtId="0" fontId="1" fillId="0" borderId="15" xfId="2" applyFill="1" applyBorder="1" applyAlignment="1" applyProtection="1">
      <alignment horizontal="center"/>
    </xf>
    <xf numFmtId="0" fontId="1" fillId="0" borderId="7" xfId="2" applyFont="1" applyBorder="1" applyAlignment="1" applyProtection="1">
      <alignment horizontal="left"/>
    </xf>
    <xf numFmtId="164" fontId="0" fillId="2" borderId="7" xfId="0" applyNumberFormat="1" applyFill="1" applyBorder="1" applyAlignment="1" applyProtection="1">
      <alignment horizontal="center"/>
    </xf>
    <xf numFmtId="164" fontId="0" fillId="2" borderId="9" xfId="0" applyNumberFormat="1" applyFill="1" applyBorder="1" applyAlignment="1" applyProtection="1">
      <alignment horizontal="center"/>
    </xf>
    <xf numFmtId="164" fontId="0" fillId="2" borderId="8" xfId="0" applyNumberFormat="1" applyFill="1" applyBorder="1" applyAlignment="1" applyProtection="1">
      <alignment horizontal="center"/>
    </xf>
    <xf numFmtId="164" fontId="0" fillId="2" borderId="7" xfId="0" applyNumberFormat="1" applyFill="1" applyBorder="1" applyAlignment="1" applyProtection="1">
      <alignment horizontal="left"/>
    </xf>
    <xf numFmtId="164" fontId="0" fillId="2" borderId="8" xfId="0" applyNumberFormat="1" applyFill="1" applyBorder="1" applyAlignment="1" applyProtection="1">
      <alignment horizontal="left"/>
    </xf>
    <xf numFmtId="164" fontId="0" fillId="0" borderId="7" xfId="0" applyNumberFormat="1" applyBorder="1" applyAlignment="1" applyProtection="1">
      <alignment horizontal="left"/>
    </xf>
    <xf numFmtId="164" fontId="0" fillId="0" borderId="9" xfId="0" applyNumberFormat="1" applyBorder="1" applyAlignment="1" applyProtection="1">
      <alignment horizontal="left"/>
    </xf>
    <xf numFmtId="164" fontId="0" fillId="0" borderId="8" xfId="0" applyNumberFormat="1" applyBorder="1" applyAlignment="1" applyProtection="1">
      <alignment horizontal="left"/>
    </xf>
    <xf numFmtId="164" fontId="0" fillId="2" borderId="9" xfId="0" applyNumberFormat="1" applyFill="1" applyBorder="1" applyAlignment="1" applyProtection="1">
      <alignment horizontal="left"/>
    </xf>
    <xf numFmtId="164" fontId="0" fillId="0" borderId="7" xfId="0" applyNumberFormat="1" applyFill="1" applyBorder="1" applyAlignment="1" applyProtection="1">
      <alignment horizontal="left"/>
      <protection locked="0"/>
    </xf>
    <xf numFmtId="164" fontId="0" fillId="0" borderId="9" xfId="0" applyNumberFormat="1" applyFill="1" applyBorder="1" applyAlignment="1" applyProtection="1">
      <alignment horizontal="left"/>
      <protection locked="0"/>
    </xf>
    <xf numFmtId="164" fontId="0" fillId="0" borderId="8" xfId="0" applyNumberFormat="1" applyFill="1" applyBorder="1" applyAlignment="1" applyProtection="1">
      <alignment horizontal="left"/>
      <protection locked="0"/>
    </xf>
    <xf numFmtId="164" fontId="0" fillId="0" borderId="10" xfId="0" applyNumberFormat="1" applyFill="1" applyBorder="1" applyAlignment="1" applyProtection="1">
      <alignment horizontal="center"/>
    </xf>
    <xf numFmtId="164" fontId="0" fillId="0" borderId="11" xfId="0" applyNumberFormat="1" applyFill="1" applyBorder="1" applyAlignment="1" applyProtection="1">
      <alignment horizontal="center"/>
    </xf>
    <xf numFmtId="164" fontId="0" fillId="0" borderId="12" xfId="0" applyNumberFormat="1" applyFill="1" applyBorder="1" applyAlignment="1" applyProtection="1">
      <alignment horizontal="center"/>
    </xf>
    <xf numFmtId="164" fontId="0" fillId="0" borderId="13" xfId="0" applyNumberFormat="1" applyFill="1" applyBorder="1" applyAlignment="1" applyProtection="1">
      <alignment horizontal="center"/>
    </xf>
    <xf numFmtId="164" fontId="0" fillId="0" borderId="0" xfId="0" applyNumberFormat="1" applyFill="1" applyBorder="1" applyAlignment="1" applyProtection="1">
      <alignment horizontal="center"/>
    </xf>
    <xf numFmtId="164" fontId="0" fillId="0" borderId="6" xfId="0" applyNumberFormat="1" applyFill="1" applyBorder="1" applyAlignment="1" applyProtection="1">
      <alignment horizontal="center"/>
    </xf>
    <xf numFmtId="164" fontId="0" fillId="0" borderId="14" xfId="0" applyNumberFormat="1" applyFill="1" applyBorder="1" applyAlignment="1" applyProtection="1">
      <alignment horizontal="center"/>
    </xf>
    <xf numFmtId="164" fontId="0" fillId="0" borderId="4" xfId="0" applyNumberFormat="1" applyFill="1" applyBorder="1" applyAlignment="1" applyProtection="1">
      <alignment horizontal="center"/>
    </xf>
    <xf numFmtId="164" fontId="0" fillId="0" borderId="15" xfId="0" applyNumberFormat="1" applyFill="1" applyBorder="1" applyAlignment="1" applyProtection="1">
      <alignment horizontal="center"/>
    </xf>
    <xf numFmtId="164" fontId="1" fillId="0" borderId="7" xfId="0" applyNumberFormat="1" applyFont="1" applyBorder="1" applyAlignment="1" applyProtection="1">
      <alignment horizontal="left"/>
    </xf>
    <xf numFmtId="164" fontId="0" fillId="0" borderId="7" xfId="0" applyNumberFormat="1" applyFill="1" applyBorder="1" applyAlignment="1" applyProtection="1">
      <alignment horizontal="left"/>
    </xf>
    <xf numFmtId="164" fontId="0" fillId="0" borderId="9" xfId="0" applyNumberFormat="1" applyFill="1" applyBorder="1" applyAlignment="1" applyProtection="1">
      <alignment horizontal="left"/>
    </xf>
    <xf numFmtId="164" fontId="0" fillId="0" borderId="8" xfId="0" applyNumberFormat="1" applyFill="1" applyBorder="1" applyAlignment="1" applyProtection="1">
      <alignment horizontal="left"/>
    </xf>
    <xf numFmtId="164" fontId="3" fillId="0" borderId="11" xfId="0" applyNumberFormat="1" applyFont="1" applyBorder="1" applyAlignment="1" applyProtection="1">
      <alignment horizontal="center" vertical="center"/>
    </xf>
    <xf numFmtId="164" fontId="3" fillId="0" borderId="12" xfId="0" applyNumberFormat="1" applyFont="1" applyBorder="1" applyAlignment="1" applyProtection="1">
      <alignment horizontal="center" vertical="center"/>
    </xf>
    <xf numFmtId="164" fontId="3" fillId="0" borderId="4" xfId="0" applyNumberFormat="1" applyFont="1" applyBorder="1" applyAlignment="1" applyProtection="1">
      <alignment horizontal="center" vertical="center"/>
    </xf>
    <xf numFmtId="164" fontId="3" fillId="0" borderId="15" xfId="0" applyNumberFormat="1" applyFont="1" applyBorder="1" applyAlignment="1" applyProtection="1">
      <alignment horizontal="center" vertical="center"/>
    </xf>
    <xf numFmtId="164" fontId="0" fillId="3" borderId="7" xfId="0" applyNumberFormat="1" applyFill="1" applyBorder="1" applyAlignment="1" applyProtection="1">
      <alignment horizontal="center"/>
    </xf>
    <xf numFmtId="164" fontId="0" fillId="3" borderId="9" xfId="0" applyNumberFormat="1" applyFill="1" applyBorder="1" applyAlignment="1" applyProtection="1">
      <alignment horizontal="center"/>
    </xf>
    <xf numFmtId="164" fontId="0" fillId="3" borderId="8" xfId="0" applyNumberFormat="1" applyFill="1" applyBorder="1" applyAlignment="1" applyProtection="1">
      <alignment horizontal="center"/>
    </xf>
    <xf numFmtId="164" fontId="0" fillId="4" borderId="7" xfId="0" applyNumberFormat="1" applyFill="1" applyBorder="1" applyAlignment="1" applyProtection="1">
      <alignment horizontal="center"/>
      <protection locked="0"/>
    </xf>
    <xf numFmtId="164" fontId="0" fillId="4" borderId="9" xfId="0" applyNumberFormat="1" applyFill="1" applyBorder="1" applyAlignment="1" applyProtection="1">
      <alignment horizontal="center"/>
      <protection locked="0"/>
    </xf>
    <xf numFmtId="164" fontId="0" fillId="4" borderId="8" xfId="0" applyNumberFormat="1" applyFill="1" applyBorder="1" applyAlignment="1" applyProtection="1">
      <alignment horizontal="center"/>
      <protection locked="0"/>
    </xf>
    <xf numFmtId="164" fontId="0" fillId="5" borderId="7" xfId="0" applyNumberFormat="1" applyFill="1" applyBorder="1" applyAlignment="1" applyProtection="1">
      <alignment horizontal="center"/>
      <protection locked="0"/>
    </xf>
    <xf numFmtId="164" fontId="0" fillId="5" borderId="9" xfId="0" applyNumberFormat="1" applyFill="1" applyBorder="1" applyAlignment="1" applyProtection="1">
      <alignment horizontal="center"/>
      <protection locked="0"/>
    </xf>
    <xf numFmtId="164" fontId="0" fillId="5" borderId="8" xfId="0" applyNumberFormat="1" applyFill="1" applyBorder="1" applyAlignment="1" applyProtection="1">
      <alignment horizontal="center"/>
      <protection locked="0"/>
    </xf>
    <xf numFmtId="0" fontId="0" fillId="2" borderId="7" xfId="0" applyFill="1" applyBorder="1" applyAlignment="1" applyProtection="1">
      <alignment horizontal="center"/>
    </xf>
    <xf numFmtId="0" fontId="0" fillId="2" borderId="9" xfId="0" applyFill="1" applyBorder="1" applyAlignment="1" applyProtection="1">
      <alignment horizontal="center"/>
    </xf>
    <xf numFmtId="0" fontId="0" fillId="2" borderId="8" xfId="0" applyFill="1" applyBorder="1" applyAlignment="1" applyProtection="1">
      <alignment horizontal="center"/>
    </xf>
    <xf numFmtId="0" fontId="0" fillId="0" borderId="7" xfId="0" applyBorder="1" applyAlignment="1" applyProtection="1">
      <alignment horizontal="left"/>
    </xf>
    <xf numFmtId="0" fontId="0" fillId="0" borderId="9" xfId="0" applyBorder="1" applyAlignment="1" applyProtection="1">
      <alignment horizontal="left"/>
    </xf>
    <xf numFmtId="0" fontId="0" fillId="0" borderId="8" xfId="0" applyBorder="1" applyAlignment="1" applyProtection="1">
      <alignment horizontal="left"/>
    </xf>
    <xf numFmtId="0" fontId="0" fillId="0" borderId="10" xfId="0" applyBorder="1" applyAlignment="1" applyProtection="1">
      <alignment horizontal="center"/>
    </xf>
    <xf numFmtId="0" fontId="0" fillId="0" borderId="13" xfId="0" applyBorder="1" applyAlignment="1" applyProtection="1">
      <alignment horizontal="center"/>
    </xf>
    <xf numFmtId="0" fontId="0" fillId="0" borderId="14" xfId="0" applyBorder="1" applyAlignment="1" applyProtection="1">
      <alignment horizontal="center"/>
    </xf>
    <xf numFmtId="0" fontId="0" fillId="2" borderId="7" xfId="0" applyFill="1" applyBorder="1" applyAlignment="1" applyProtection="1">
      <alignment horizontal="left"/>
    </xf>
    <xf numFmtId="0" fontId="0" fillId="2" borderId="8" xfId="0" applyFill="1" applyBorder="1" applyAlignment="1" applyProtection="1">
      <alignment horizontal="left"/>
    </xf>
    <xf numFmtId="0" fontId="0" fillId="2" borderId="9" xfId="0" applyFill="1" applyBorder="1" applyAlignment="1" applyProtection="1">
      <alignment horizontal="left"/>
    </xf>
    <xf numFmtId="0" fontId="0" fillId="4" borderId="7" xfId="0" applyFill="1" applyBorder="1" applyAlignment="1" applyProtection="1">
      <alignment horizontal="center"/>
      <protection locked="0"/>
    </xf>
    <xf numFmtId="0" fontId="0" fillId="4" borderId="9" xfId="0" applyFill="1" applyBorder="1" applyAlignment="1" applyProtection="1">
      <alignment horizontal="center"/>
      <protection locked="0"/>
    </xf>
    <xf numFmtId="0" fontId="0" fillId="4" borderId="8" xfId="0" applyFill="1" applyBorder="1" applyAlignment="1" applyProtection="1">
      <alignment horizontal="center"/>
      <protection locked="0"/>
    </xf>
    <xf numFmtId="0" fontId="0" fillId="3" borderId="7" xfId="0" applyFill="1" applyBorder="1" applyAlignment="1" applyProtection="1">
      <alignment horizontal="center"/>
    </xf>
    <xf numFmtId="0" fontId="0" fillId="3" borderId="9" xfId="0" applyFill="1" applyBorder="1" applyAlignment="1" applyProtection="1">
      <alignment horizontal="center"/>
    </xf>
    <xf numFmtId="0" fontId="0" fillId="3" borderId="8" xfId="0" applyFill="1" applyBorder="1" applyAlignment="1" applyProtection="1">
      <alignment horizontal="center"/>
    </xf>
    <xf numFmtId="0" fontId="0" fillId="0" borderId="7" xfId="0" applyFill="1" applyBorder="1" applyAlignment="1" applyProtection="1">
      <alignment horizontal="left"/>
    </xf>
    <xf numFmtId="0" fontId="0" fillId="0" borderId="9" xfId="0" applyFill="1" applyBorder="1" applyAlignment="1" applyProtection="1">
      <alignment horizontal="left"/>
    </xf>
    <xf numFmtId="0" fontId="0" fillId="0" borderId="8" xfId="0" applyFill="1" applyBorder="1" applyAlignment="1" applyProtection="1">
      <alignment horizontal="left"/>
    </xf>
    <xf numFmtId="0" fontId="0" fillId="5" borderId="7" xfId="0" applyFill="1" applyBorder="1" applyAlignment="1" applyProtection="1">
      <alignment horizontal="center"/>
      <protection locked="0"/>
    </xf>
    <xf numFmtId="0" fontId="0" fillId="5" borderId="9" xfId="0" applyFill="1" applyBorder="1" applyAlignment="1" applyProtection="1">
      <alignment horizontal="center"/>
      <protection locked="0"/>
    </xf>
    <xf numFmtId="0" fontId="0" fillId="5" borderId="8" xfId="0" applyFill="1" applyBorder="1" applyAlignment="1" applyProtection="1">
      <alignment horizontal="center"/>
      <protection locked="0"/>
    </xf>
    <xf numFmtId="49" fontId="0" fillId="3" borderId="7" xfId="0" applyNumberFormat="1" applyFill="1" applyBorder="1" applyAlignment="1" applyProtection="1">
      <alignment horizontal="center"/>
    </xf>
    <xf numFmtId="0" fontId="3" fillId="0" borderId="11" xfId="0" applyFont="1" applyBorder="1" applyAlignment="1" applyProtection="1">
      <alignment horizontal="right" vertical="center"/>
    </xf>
    <xf numFmtId="0" fontId="0" fillId="0" borderId="11" xfId="0" applyBorder="1"/>
    <xf numFmtId="0" fontId="0" fillId="0" borderId="12" xfId="0" applyBorder="1"/>
    <xf numFmtId="0" fontId="0" fillId="0" borderId="4" xfId="0" applyBorder="1"/>
    <xf numFmtId="0" fontId="0" fillId="0" borderId="15" xfId="0" applyBorder="1"/>
    <xf numFmtId="0" fontId="0" fillId="0" borderId="10"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3"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6" xfId="0" applyFill="1" applyBorder="1" applyAlignment="1" applyProtection="1">
      <alignment horizontal="center"/>
      <protection locked="0"/>
    </xf>
    <xf numFmtId="0" fontId="0" fillId="0" borderId="14" xfId="0" applyFill="1" applyBorder="1" applyAlignment="1" applyProtection="1">
      <alignment horizontal="center"/>
      <protection locked="0"/>
    </xf>
    <xf numFmtId="0" fontId="0" fillId="0" borderId="4"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1" fillId="0" borderId="7" xfId="0" applyFont="1" applyBorder="1" applyAlignment="1" applyProtection="1">
      <alignment horizontal="left"/>
    </xf>
    <xf numFmtId="1" fontId="0" fillId="0" borderId="7" xfId="0" applyNumberFormat="1" applyFill="1" applyBorder="1" applyAlignment="1" applyProtection="1">
      <alignment horizontal="left"/>
    </xf>
    <xf numFmtId="1" fontId="0" fillId="0" borderId="9" xfId="0" applyNumberFormat="1" applyFill="1" applyBorder="1" applyAlignment="1" applyProtection="1">
      <alignment horizontal="left"/>
    </xf>
    <xf numFmtId="1" fontId="0" fillId="0" borderId="8" xfId="0" applyNumberFormat="1" applyFill="1" applyBorder="1" applyAlignment="1" applyProtection="1">
      <alignment horizontal="left"/>
    </xf>
    <xf numFmtId="1" fontId="0" fillId="2" borderId="7" xfId="0" applyNumberFormat="1" applyFill="1" applyBorder="1" applyAlignment="1" applyProtection="1">
      <alignment horizontal="left"/>
    </xf>
    <xf numFmtId="1" fontId="0" fillId="2" borderId="9" xfId="0" applyNumberFormat="1" applyFill="1" applyBorder="1" applyAlignment="1" applyProtection="1">
      <alignment horizontal="left"/>
    </xf>
    <xf numFmtId="1" fontId="0" fillId="2" borderId="8" xfId="0" applyNumberFormat="1" applyFill="1" applyBorder="1" applyAlignment="1" applyProtection="1">
      <alignment horizontal="left"/>
    </xf>
    <xf numFmtId="1" fontId="0" fillId="3" borderId="7" xfId="0" applyNumberFormat="1" applyFill="1" applyBorder="1" applyAlignment="1" applyProtection="1">
      <alignment horizontal="center"/>
    </xf>
    <xf numFmtId="1" fontId="0" fillId="3" borderId="9" xfId="0" applyNumberFormat="1" applyFill="1" applyBorder="1" applyAlignment="1" applyProtection="1">
      <alignment horizontal="center"/>
    </xf>
    <xf numFmtId="1" fontId="0" fillId="3" borderId="8" xfId="0" applyNumberFormat="1" applyFill="1" applyBorder="1" applyAlignment="1" applyProtection="1">
      <alignment horizontal="center"/>
    </xf>
    <xf numFmtId="1" fontId="0" fillId="4" borderId="7" xfId="0" applyNumberFormat="1" applyFill="1" applyBorder="1" applyAlignment="1" applyProtection="1">
      <alignment horizontal="center"/>
      <protection locked="0"/>
    </xf>
    <xf numFmtId="1" fontId="0" fillId="4" borderId="9" xfId="0" applyNumberFormat="1" applyFill="1" applyBorder="1" applyAlignment="1" applyProtection="1">
      <alignment horizontal="center"/>
      <protection locked="0"/>
    </xf>
    <xf numFmtId="1" fontId="0" fillId="4" borderId="8" xfId="0" applyNumberFormat="1" applyFill="1" applyBorder="1" applyAlignment="1" applyProtection="1">
      <alignment horizontal="center"/>
      <protection locked="0"/>
    </xf>
    <xf numFmtId="1" fontId="0" fillId="5" borderId="7" xfId="0" applyNumberFormat="1" applyFill="1" applyBorder="1" applyAlignment="1" applyProtection="1">
      <alignment horizontal="center"/>
      <protection locked="0"/>
    </xf>
    <xf numFmtId="1" fontId="0" fillId="5" borderId="9" xfId="0" applyNumberFormat="1" applyFill="1" applyBorder="1" applyAlignment="1" applyProtection="1">
      <alignment horizontal="center"/>
      <protection locked="0"/>
    </xf>
    <xf numFmtId="1" fontId="0" fillId="5" borderId="8" xfId="0" applyNumberFormat="1" applyFill="1" applyBorder="1" applyAlignment="1" applyProtection="1">
      <alignment horizontal="center"/>
      <protection locked="0"/>
    </xf>
    <xf numFmtId="1" fontId="0" fillId="2" borderId="9" xfId="0" applyNumberFormat="1" applyFill="1" applyBorder="1" applyAlignment="1" applyProtection="1">
      <alignment horizontal="center"/>
    </xf>
    <xf numFmtId="1" fontId="0" fillId="0" borderId="7" xfId="0" applyNumberFormat="1" applyFill="1" applyBorder="1" applyAlignment="1" applyProtection="1">
      <alignment horizontal="left"/>
      <protection locked="0"/>
    </xf>
    <xf numFmtId="1" fontId="0" fillId="0" borderId="9" xfId="0" applyNumberFormat="1" applyFill="1" applyBorder="1" applyAlignment="1" applyProtection="1">
      <alignment horizontal="left"/>
      <protection locked="0"/>
    </xf>
    <xf numFmtId="1" fontId="0" fillId="0" borderId="8" xfId="0" applyNumberFormat="1" applyFill="1" applyBorder="1" applyAlignment="1" applyProtection="1">
      <alignment horizontal="left"/>
      <protection locked="0"/>
    </xf>
    <xf numFmtId="1" fontId="0" fillId="0" borderId="10" xfId="0" applyNumberFormat="1" applyFill="1" applyBorder="1" applyAlignment="1" applyProtection="1">
      <alignment horizontal="center"/>
    </xf>
    <xf numFmtId="1" fontId="0" fillId="0" borderId="11" xfId="0" applyNumberFormat="1" applyFill="1" applyBorder="1" applyAlignment="1" applyProtection="1">
      <alignment horizontal="center"/>
    </xf>
    <xf numFmtId="1" fontId="0" fillId="0" borderId="13" xfId="0" applyNumberFormat="1" applyFill="1" applyBorder="1" applyAlignment="1" applyProtection="1">
      <alignment horizontal="center"/>
    </xf>
    <xf numFmtId="1" fontId="0" fillId="0" borderId="0" xfId="0" applyNumberFormat="1" applyFill="1" applyBorder="1" applyAlignment="1" applyProtection="1">
      <alignment horizontal="center"/>
    </xf>
    <xf numFmtId="1" fontId="0" fillId="0" borderId="14" xfId="0" applyNumberFormat="1" applyFill="1" applyBorder="1" applyAlignment="1" applyProtection="1">
      <alignment horizontal="center"/>
    </xf>
    <xf numFmtId="1" fontId="0" fillId="0" borderId="4" xfId="0" applyNumberFormat="1" applyFill="1" applyBorder="1" applyAlignment="1" applyProtection="1">
      <alignment horizontal="center"/>
    </xf>
    <xf numFmtId="0" fontId="0" fillId="0" borderId="14" xfId="0" applyBorder="1" applyAlignment="1" applyProtection="1">
      <alignment horizontal="center" vertical="center"/>
    </xf>
    <xf numFmtId="0" fontId="0" fillId="0" borderId="4" xfId="0" applyBorder="1" applyAlignment="1" applyProtection="1">
      <alignment horizontal="center" vertical="center"/>
    </xf>
    <xf numFmtId="0" fontId="0" fillId="2" borderId="4" xfId="0" applyFill="1" applyBorder="1" applyAlignment="1" applyProtection="1">
      <alignment horizontal="center" vertical="center"/>
    </xf>
    <xf numFmtId="0" fontId="0" fillId="2" borderId="7" xfId="0" applyFill="1" applyBorder="1" applyAlignment="1" applyProtection="1">
      <alignment horizontal="left" vertical="center" wrapText="1"/>
    </xf>
    <xf numFmtId="0" fontId="0" fillId="2" borderId="8" xfId="0" applyFill="1" applyBorder="1" applyAlignment="1" applyProtection="1">
      <alignment horizontal="left" vertical="center" wrapText="1"/>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0" borderId="7" xfId="0" applyFill="1" applyBorder="1" applyAlignment="1" applyProtection="1">
      <alignment horizontal="left"/>
      <protection locked="0"/>
    </xf>
    <xf numFmtId="0" fontId="0" fillId="0" borderId="9" xfId="0" applyFill="1" applyBorder="1" applyAlignment="1" applyProtection="1">
      <alignment horizontal="left"/>
      <protection locked="0"/>
    </xf>
    <xf numFmtId="0" fontId="0" fillId="0" borderId="8" xfId="0" applyFill="1" applyBorder="1" applyAlignment="1" applyProtection="1">
      <alignment horizontal="left"/>
      <protection locked="0"/>
    </xf>
    <xf numFmtId="0" fontId="0" fillId="0" borderId="14" xfId="0" applyBorder="1" applyAlignment="1" applyProtection="1">
      <alignment horizontal="left" vertical="center"/>
    </xf>
    <xf numFmtId="0" fontId="0" fillId="0" borderId="4" xfId="0" applyBorder="1" applyAlignment="1" applyProtection="1">
      <alignment horizontal="left" vertical="center"/>
    </xf>
    <xf numFmtId="0" fontId="0" fillId="2" borderId="7"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1" fillId="0" borderId="4" xfId="0" applyFont="1" applyBorder="1" applyAlignment="1" applyProtection="1">
      <alignment horizontal="left" vertical="center"/>
    </xf>
  </cellXfs>
  <cellStyles count="3">
    <cellStyle name="Normal" xfId="0" builtinId="0"/>
    <cellStyle name="Normal 2" xfId="2"/>
    <cellStyle name="Standaard 2" xfId="1"/>
  </cellStyles>
  <dxfs count="8">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lockText="1"/>
</file>

<file path=xl/ctrlProps/ctrlProp216.xml><?xml version="1.0" encoding="utf-8"?>
<formControlPr xmlns="http://schemas.microsoft.com/office/spreadsheetml/2009/9/main" objectType="Button" lockText="1"/>
</file>

<file path=xl/ctrlProps/ctrlProp217.xml><?xml version="1.0" encoding="utf-8"?>
<formControlPr xmlns="http://schemas.microsoft.com/office/spreadsheetml/2009/9/main" objectType="Button" lockText="1"/>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20.xml><?xml version="1.0" encoding="utf-8"?>
<formControlPr xmlns="http://schemas.microsoft.com/office/spreadsheetml/2009/9/main" objectType="Button" lockText="1"/>
</file>

<file path=xl/ctrlProps/ctrlProp221.xml><?xml version="1.0" encoding="utf-8"?>
<formControlPr xmlns="http://schemas.microsoft.com/office/spreadsheetml/2009/9/main" objectType="Button" lockText="1"/>
</file>

<file path=xl/ctrlProps/ctrlProp222.xml><?xml version="1.0" encoding="utf-8"?>
<formControlPr xmlns="http://schemas.microsoft.com/office/spreadsheetml/2009/9/main" objectType="Button" lockText="1"/>
</file>

<file path=xl/ctrlProps/ctrlProp223.xml><?xml version="1.0" encoding="utf-8"?>
<formControlPr xmlns="http://schemas.microsoft.com/office/spreadsheetml/2009/9/main" objectType="Button" lockText="1"/>
</file>

<file path=xl/ctrlProps/ctrlProp224.xml><?xml version="1.0" encoding="utf-8"?>
<formControlPr xmlns="http://schemas.microsoft.com/office/spreadsheetml/2009/9/main" objectType="Button" lockText="1"/>
</file>

<file path=xl/ctrlProps/ctrlProp225.xml><?xml version="1.0" encoding="utf-8"?>
<formControlPr xmlns="http://schemas.microsoft.com/office/spreadsheetml/2009/9/main" objectType="Button" lockText="1"/>
</file>

<file path=xl/ctrlProps/ctrlProp226.xml><?xml version="1.0" encoding="utf-8"?>
<formControlPr xmlns="http://schemas.microsoft.com/office/spreadsheetml/2009/9/main" objectType="Button" lockText="1"/>
</file>

<file path=xl/ctrlProps/ctrlProp227.xml><?xml version="1.0" encoding="utf-8"?>
<formControlPr xmlns="http://schemas.microsoft.com/office/spreadsheetml/2009/9/main" objectType="Button" lockText="1"/>
</file>

<file path=xl/ctrlProps/ctrlProp228.xml><?xml version="1.0" encoding="utf-8"?>
<formControlPr xmlns="http://schemas.microsoft.com/office/spreadsheetml/2009/9/main" objectType="Button" lockText="1"/>
</file>

<file path=xl/ctrlProps/ctrlProp229.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30.xml><?xml version="1.0" encoding="utf-8"?>
<formControlPr xmlns="http://schemas.microsoft.com/office/spreadsheetml/2009/9/main" objectType="Button" lockText="1"/>
</file>

<file path=xl/ctrlProps/ctrlProp231.xml><?xml version="1.0" encoding="utf-8"?>
<formControlPr xmlns="http://schemas.microsoft.com/office/spreadsheetml/2009/9/main" objectType="Button" lockText="1"/>
</file>

<file path=xl/ctrlProps/ctrlProp232.xml><?xml version="1.0" encoding="utf-8"?>
<formControlPr xmlns="http://schemas.microsoft.com/office/spreadsheetml/2009/9/main" objectType="Button" lockText="1"/>
</file>

<file path=xl/ctrlProps/ctrlProp233.xml><?xml version="1.0" encoding="utf-8"?>
<formControlPr xmlns="http://schemas.microsoft.com/office/spreadsheetml/2009/9/main" objectType="Button" lockText="1"/>
</file>

<file path=xl/ctrlProps/ctrlProp234.xml><?xml version="1.0" encoding="utf-8"?>
<formControlPr xmlns="http://schemas.microsoft.com/office/spreadsheetml/2009/9/main" objectType="Button" lockText="1"/>
</file>

<file path=xl/ctrlProps/ctrlProp235.xml><?xml version="1.0" encoding="utf-8"?>
<formControlPr xmlns="http://schemas.microsoft.com/office/spreadsheetml/2009/9/main" objectType="Button" lockText="1"/>
</file>

<file path=xl/ctrlProps/ctrlProp236.xml><?xml version="1.0" encoding="utf-8"?>
<formControlPr xmlns="http://schemas.microsoft.com/office/spreadsheetml/2009/9/main" objectType="Button" lockText="1"/>
</file>

<file path=xl/ctrlProps/ctrlProp237.xml><?xml version="1.0" encoding="utf-8"?>
<formControlPr xmlns="http://schemas.microsoft.com/office/spreadsheetml/2009/9/main" objectType="Button" lockText="1"/>
</file>

<file path=xl/ctrlProps/ctrlProp238.xml><?xml version="1.0" encoding="utf-8"?>
<formControlPr xmlns="http://schemas.microsoft.com/office/spreadsheetml/2009/9/main" objectType="Button" lockText="1"/>
</file>

<file path=xl/ctrlProps/ctrlProp239.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40.xml><?xml version="1.0" encoding="utf-8"?>
<formControlPr xmlns="http://schemas.microsoft.com/office/spreadsheetml/2009/9/main" objectType="Button" lockText="1"/>
</file>

<file path=xl/ctrlProps/ctrlProp241.xml><?xml version="1.0" encoding="utf-8"?>
<formControlPr xmlns="http://schemas.microsoft.com/office/spreadsheetml/2009/9/main" objectType="Button" lockText="1"/>
</file>

<file path=xl/ctrlProps/ctrlProp242.xml><?xml version="1.0" encoding="utf-8"?>
<formControlPr xmlns="http://schemas.microsoft.com/office/spreadsheetml/2009/9/main" objectType="Button" lockText="1"/>
</file>

<file path=xl/ctrlProps/ctrlProp243.xml><?xml version="1.0" encoding="utf-8"?>
<formControlPr xmlns="http://schemas.microsoft.com/office/spreadsheetml/2009/9/main" objectType="Button" lockText="1"/>
</file>

<file path=xl/ctrlProps/ctrlProp244.xml><?xml version="1.0" encoding="utf-8"?>
<formControlPr xmlns="http://schemas.microsoft.com/office/spreadsheetml/2009/9/main" objectType="Button" lockText="1"/>
</file>

<file path=xl/ctrlProps/ctrlProp245.xml><?xml version="1.0" encoding="utf-8"?>
<formControlPr xmlns="http://schemas.microsoft.com/office/spreadsheetml/2009/9/main" objectType="Button" lockText="1"/>
</file>

<file path=xl/ctrlProps/ctrlProp246.xml><?xml version="1.0" encoding="utf-8"?>
<formControlPr xmlns="http://schemas.microsoft.com/office/spreadsheetml/2009/9/main" objectType="Button" lockText="1"/>
</file>

<file path=xl/ctrlProps/ctrlProp247.xml><?xml version="1.0" encoding="utf-8"?>
<formControlPr xmlns="http://schemas.microsoft.com/office/spreadsheetml/2009/9/main" objectType="Button" lockText="1"/>
</file>

<file path=xl/ctrlProps/ctrlProp248.xml><?xml version="1.0" encoding="utf-8"?>
<formControlPr xmlns="http://schemas.microsoft.com/office/spreadsheetml/2009/9/main" objectType="Button" lockText="1"/>
</file>

<file path=xl/ctrlProps/ctrlProp249.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50.xml><?xml version="1.0" encoding="utf-8"?>
<formControlPr xmlns="http://schemas.microsoft.com/office/spreadsheetml/2009/9/main" objectType="Button" lockText="1"/>
</file>

<file path=xl/ctrlProps/ctrlProp251.xml><?xml version="1.0" encoding="utf-8"?>
<formControlPr xmlns="http://schemas.microsoft.com/office/spreadsheetml/2009/9/main" objectType="Button" lockText="1"/>
</file>

<file path=xl/ctrlProps/ctrlProp252.xml><?xml version="1.0" encoding="utf-8"?>
<formControlPr xmlns="http://schemas.microsoft.com/office/spreadsheetml/2009/9/main" objectType="Button" lockText="1"/>
</file>

<file path=xl/ctrlProps/ctrlProp253.xml><?xml version="1.0" encoding="utf-8"?>
<formControlPr xmlns="http://schemas.microsoft.com/office/spreadsheetml/2009/9/main" objectType="Button" lockText="1"/>
</file>

<file path=xl/ctrlProps/ctrlProp254.xml><?xml version="1.0" encoding="utf-8"?>
<formControlPr xmlns="http://schemas.microsoft.com/office/spreadsheetml/2009/9/main" objectType="Button" lockText="1"/>
</file>

<file path=xl/ctrlProps/ctrlProp255.xml><?xml version="1.0" encoding="utf-8"?>
<formControlPr xmlns="http://schemas.microsoft.com/office/spreadsheetml/2009/9/main" objectType="Button" lockText="1"/>
</file>

<file path=xl/ctrlProps/ctrlProp256.xml><?xml version="1.0" encoding="utf-8"?>
<formControlPr xmlns="http://schemas.microsoft.com/office/spreadsheetml/2009/9/main" objectType="Button" lockText="1"/>
</file>

<file path=xl/ctrlProps/ctrlProp257.xml><?xml version="1.0" encoding="utf-8"?>
<formControlPr xmlns="http://schemas.microsoft.com/office/spreadsheetml/2009/9/main" objectType="Button" lockText="1"/>
</file>

<file path=xl/ctrlProps/ctrlProp258.xml><?xml version="1.0" encoding="utf-8"?>
<formControlPr xmlns="http://schemas.microsoft.com/office/spreadsheetml/2009/9/main" objectType="Button" lockText="1"/>
</file>

<file path=xl/ctrlProps/ctrlProp259.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60.xml><?xml version="1.0" encoding="utf-8"?>
<formControlPr xmlns="http://schemas.microsoft.com/office/spreadsheetml/2009/9/main" objectType="Button" lockText="1"/>
</file>

<file path=xl/ctrlProps/ctrlProp261.xml><?xml version="1.0" encoding="utf-8"?>
<formControlPr xmlns="http://schemas.microsoft.com/office/spreadsheetml/2009/9/main" objectType="Button" lockText="1"/>
</file>

<file path=xl/ctrlProps/ctrlProp262.xml><?xml version="1.0" encoding="utf-8"?>
<formControlPr xmlns="http://schemas.microsoft.com/office/spreadsheetml/2009/9/main" objectType="Button" lockText="1"/>
</file>

<file path=xl/ctrlProps/ctrlProp263.xml><?xml version="1.0" encoding="utf-8"?>
<formControlPr xmlns="http://schemas.microsoft.com/office/spreadsheetml/2009/9/main" objectType="Button" lockText="1"/>
</file>

<file path=xl/ctrlProps/ctrlProp264.xml><?xml version="1.0" encoding="utf-8"?>
<formControlPr xmlns="http://schemas.microsoft.com/office/spreadsheetml/2009/9/main" objectType="Button" lockText="1"/>
</file>

<file path=xl/ctrlProps/ctrlProp265.xml><?xml version="1.0" encoding="utf-8"?>
<formControlPr xmlns="http://schemas.microsoft.com/office/spreadsheetml/2009/9/main" objectType="Button" lockText="1"/>
</file>

<file path=xl/ctrlProps/ctrlProp266.xml><?xml version="1.0" encoding="utf-8"?>
<formControlPr xmlns="http://schemas.microsoft.com/office/spreadsheetml/2009/9/main" objectType="Button" lockText="1"/>
</file>

<file path=xl/ctrlProps/ctrlProp267.xml><?xml version="1.0" encoding="utf-8"?>
<formControlPr xmlns="http://schemas.microsoft.com/office/spreadsheetml/2009/9/main" objectType="Button" lockText="1"/>
</file>

<file path=xl/ctrlProps/ctrlProp268.xml><?xml version="1.0" encoding="utf-8"?>
<formControlPr xmlns="http://schemas.microsoft.com/office/spreadsheetml/2009/9/main" objectType="Button" lockText="1"/>
</file>

<file path=xl/ctrlProps/ctrlProp269.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70.xml><?xml version="1.0" encoding="utf-8"?>
<formControlPr xmlns="http://schemas.microsoft.com/office/spreadsheetml/2009/9/main" objectType="Button" lockText="1"/>
</file>

<file path=xl/ctrlProps/ctrlProp271.xml><?xml version="1.0" encoding="utf-8"?>
<formControlPr xmlns="http://schemas.microsoft.com/office/spreadsheetml/2009/9/main" objectType="Button" lockText="1"/>
</file>

<file path=xl/ctrlProps/ctrlProp272.xml><?xml version="1.0" encoding="utf-8"?>
<formControlPr xmlns="http://schemas.microsoft.com/office/spreadsheetml/2009/9/main" objectType="Button" lockText="1"/>
</file>

<file path=xl/ctrlProps/ctrlProp273.xml><?xml version="1.0" encoding="utf-8"?>
<formControlPr xmlns="http://schemas.microsoft.com/office/spreadsheetml/2009/9/main" objectType="Button" lockText="1"/>
</file>

<file path=xl/ctrlProps/ctrlProp274.xml><?xml version="1.0" encoding="utf-8"?>
<formControlPr xmlns="http://schemas.microsoft.com/office/spreadsheetml/2009/9/main" objectType="Button" lockText="1"/>
</file>

<file path=xl/ctrlProps/ctrlProp275.xml><?xml version="1.0" encoding="utf-8"?>
<formControlPr xmlns="http://schemas.microsoft.com/office/spreadsheetml/2009/9/main" objectType="Button" lockText="1"/>
</file>

<file path=xl/ctrlProps/ctrlProp276.xml><?xml version="1.0" encoding="utf-8"?>
<formControlPr xmlns="http://schemas.microsoft.com/office/spreadsheetml/2009/9/main" objectType="Button" lockText="1"/>
</file>

<file path=xl/ctrlProps/ctrlProp277.xml><?xml version="1.0" encoding="utf-8"?>
<formControlPr xmlns="http://schemas.microsoft.com/office/spreadsheetml/2009/9/main" objectType="Button" lockText="1"/>
</file>

<file path=xl/ctrlProps/ctrlProp278.xml><?xml version="1.0" encoding="utf-8"?>
<formControlPr xmlns="http://schemas.microsoft.com/office/spreadsheetml/2009/9/main" objectType="Button" lockText="1"/>
</file>

<file path=xl/ctrlProps/ctrlProp279.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80.xml><?xml version="1.0" encoding="utf-8"?>
<formControlPr xmlns="http://schemas.microsoft.com/office/spreadsheetml/2009/9/main" objectType="Button" lockText="1"/>
</file>

<file path=xl/ctrlProps/ctrlProp281.xml><?xml version="1.0" encoding="utf-8"?>
<formControlPr xmlns="http://schemas.microsoft.com/office/spreadsheetml/2009/9/main" objectType="Button" lockText="1"/>
</file>

<file path=xl/ctrlProps/ctrlProp282.xml><?xml version="1.0" encoding="utf-8"?>
<formControlPr xmlns="http://schemas.microsoft.com/office/spreadsheetml/2009/9/main" objectType="Button" lockText="1"/>
</file>

<file path=xl/ctrlProps/ctrlProp283.xml><?xml version="1.0" encoding="utf-8"?>
<formControlPr xmlns="http://schemas.microsoft.com/office/spreadsheetml/2009/9/main" objectType="Button" lockText="1"/>
</file>

<file path=xl/ctrlProps/ctrlProp284.xml><?xml version="1.0" encoding="utf-8"?>
<formControlPr xmlns="http://schemas.microsoft.com/office/spreadsheetml/2009/9/main" objectType="Button" lockText="1"/>
</file>

<file path=xl/ctrlProps/ctrlProp285.xml><?xml version="1.0" encoding="utf-8"?>
<formControlPr xmlns="http://schemas.microsoft.com/office/spreadsheetml/2009/9/main" objectType="CheckBox" fmlaLink="$G$2" lockText="1"/>
</file>

<file path=xl/ctrlProps/ctrlProp286.xml><?xml version="1.0" encoding="utf-8"?>
<formControlPr xmlns="http://schemas.microsoft.com/office/spreadsheetml/2009/9/main" objectType="CheckBox" fmlaLink="$H$2" lockText="1"/>
</file>

<file path=xl/ctrlProps/ctrlProp287.xml><?xml version="1.0" encoding="utf-8"?>
<formControlPr xmlns="http://schemas.microsoft.com/office/spreadsheetml/2009/9/main" objectType="Button" lockText="1"/>
</file>

<file path=xl/ctrlProps/ctrlProp288.xml><?xml version="1.0" encoding="utf-8"?>
<formControlPr xmlns="http://schemas.microsoft.com/office/spreadsheetml/2009/9/main" objectType="Button" lockText="1"/>
</file>

<file path=xl/ctrlProps/ctrlProp289.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290.xml><?xml version="1.0" encoding="utf-8"?>
<formControlPr xmlns="http://schemas.microsoft.com/office/spreadsheetml/2009/9/main" objectType="Button" lockText="1"/>
</file>

<file path=xl/ctrlProps/ctrlProp291.xml><?xml version="1.0" encoding="utf-8"?>
<formControlPr xmlns="http://schemas.microsoft.com/office/spreadsheetml/2009/9/main" objectType="Button" lockText="1"/>
</file>

<file path=xl/ctrlProps/ctrlProp292.xml><?xml version="1.0" encoding="utf-8"?>
<formControlPr xmlns="http://schemas.microsoft.com/office/spreadsheetml/2009/9/main" objectType="Button" lockText="1"/>
</file>

<file path=xl/ctrlProps/ctrlProp29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161925</xdr:colOff>
          <xdr:row>5</xdr:row>
          <xdr:rowOff>0</xdr:rowOff>
        </xdr:from>
        <xdr:to>
          <xdr:col>2</xdr:col>
          <xdr:colOff>485775</xdr:colOff>
          <xdr:row>7</xdr:row>
          <xdr:rowOff>9525</xdr:rowOff>
        </xdr:to>
        <xdr:sp macro="" textlink="">
          <xdr:nvSpPr>
            <xdr:cNvPr id="324609" name="Button 1" hidden="1">
              <a:extLst>
                <a:ext uri="{63B3BB69-23CF-44E3-9099-C40C66FF867C}">
                  <a14:compatExt spid="_x0000_s32460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Resultaat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7</xdr:row>
          <xdr:rowOff>19050</xdr:rowOff>
        </xdr:from>
        <xdr:to>
          <xdr:col>8</xdr:col>
          <xdr:colOff>0</xdr:colOff>
          <xdr:row>7</xdr:row>
          <xdr:rowOff>190500</xdr:rowOff>
        </xdr:to>
        <xdr:sp macro="" textlink="">
          <xdr:nvSpPr>
            <xdr:cNvPr id="324610" name="Button 2" hidden="1">
              <a:extLst>
                <a:ext uri="{63B3BB69-23CF-44E3-9099-C40C66FF867C}">
                  <a14:compatExt spid="_x0000_s32461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19050</xdr:colOff>
          <xdr:row>7</xdr:row>
          <xdr:rowOff>9525</xdr:rowOff>
        </xdr:from>
        <xdr:to>
          <xdr:col>16</xdr:col>
          <xdr:colOff>0</xdr:colOff>
          <xdr:row>7</xdr:row>
          <xdr:rowOff>161925</xdr:rowOff>
        </xdr:to>
        <xdr:sp macro="" textlink="">
          <xdr:nvSpPr>
            <xdr:cNvPr id="324611" name="Button 3" hidden="1">
              <a:extLst>
                <a:ext uri="{63B3BB69-23CF-44E3-9099-C40C66FF867C}">
                  <a14:compatExt spid="_x0000_s32461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7</xdr:row>
          <xdr:rowOff>9525</xdr:rowOff>
        </xdr:from>
        <xdr:to>
          <xdr:col>24</xdr:col>
          <xdr:colOff>0</xdr:colOff>
          <xdr:row>7</xdr:row>
          <xdr:rowOff>190500</xdr:rowOff>
        </xdr:to>
        <xdr:sp macro="" textlink="">
          <xdr:nvSpPr>
            <xdr:cNvPr id="324612" name="Button 4" hidden="1">
              <a:extLst>
                <a:ext uri="{63B3BB69-23CF-44E3-9099-C40C66FF867C}">
                  <a14:compatExt spid="_x0000_s32461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31</xdr:col>
          <xdr:colOff>9525</xdr:colOff>
          <xdr:row>7</xdr:row>
          <xdr:rowOff>9525</xdr:rowOff>
        </xdr:from>
        <xdr:to>
          <xdr:col>32</xdr:col>
          <xdr:colOff>0</xdr:colOff>
          <xdr:row>7</xdr:row>
          <xdr:rowOff>180975</xdr:rowOff>
        </xdr:to>
        <xdr:sp macro="" textlink="">
          <xdr:nvSpPr>
            <xdr:cNvPr id="324613" name="Button 5" hidden="1">
              <a:extLst>
                <a:ext uri="{63B3BB69-23CF-44E3-9099-C40C66FF867C}">
                  <a14:compatExt spid="_x0000_s32461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64</xdr:col>
          <xdr:colOff>9525</xdr:colOff>
          <xdr:row>2</xdr:row>
          <xdr:rowOff>9525</xdr:rowOff>
        </xdr:from>
        <xdr:to>
          <xdr:col>66</xdr:col>
          <xdr:colOff>0</xdr:colOff>
          <xdr:row>4</xdr:row>
          <xdr:rowOff>0</xdr:rowOff>
        </xdr:to>
        <xdr:sp macro="" textlink="">
          <xdr:nvSpPr>
            <xdr:cNvPr id="324614" name="Button 6" hidden="1">
              <a:extLst>
                <a:ext uri="{63B3BB69-23CF-44E3-9099-C40C66FF867C}">
                  <a14:compatExt spid="_x0000_s32461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Scherm aanpassen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9525</xdr:colOff>
          <xdr:row>6</xdr:row>
          <xdr:rowOff>152400</xdr:rowOff>
        </xdr:from>
        <xdr:to>
          <xdr:col>13</xdr:col>
          <xdr:colOff>247650</xdr:colOff>
          <xdr:row>8</xdr:row>
          <xdr:rowOff>0</xdr:rowOff>
        </xdr:to>
        <xdr:sp macro="" textlink="">
          <xdr:nvSpPr>
            <xdr:cNvPr id="324615" name="Button 7" hidden="1">
              <a:extLst>
                <a:ext uri="{63B3BB69-23CF-44E3-9099-C40C66FF867C}">
                  <a14:compatExt spid="_x0000_s32461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20</xdr:col>
          <xdr:colOff>190500</xdr:colOff>
          <xdr:row>7</xdr:row>
          <xdr:rowOff>9525</xdr:rowOff>
        </xdr:from>
        <xdr:to>
          <xdr:col>21</xdr:col>
          <xdr:colOff>247650</xdr:colOff>
          <xdr:row>8</xdr:row>
          <xdr:rowOff>0</xdr:rowOff>
        </xdr:to>
        <xdr:sp macro="" textlink="">
          <xdr:nvSpPr>
            <xdr:cNvPr id="324616" name="Button 8" hidden="1">
              <a:extLst>
                <a:ext uri="{63B3BB69-23CF-44E3-9099-C40C66FF867C}">
                  <a14:compatExt spid="_x0000_s32461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0</xdr:colOff>
          <xdr:row>7</xdr:row>
          <xdr:rowOff>28575</xdr:rowOff>
        </xdr:from>
        <xdr:to>
          <xdr:col>30</xdr:col>
          <xdr:colOff>0</xdr:colOff>
          <xdr:row>8</xdr:row>
          <xdr:rowOff>0</xdr:rowOff>
        </xdr:to>
        <xdr:sp macro="" textlink="">
          <xdr:nvSpPr>
            <xdr:cNvPr id="324617" name="Button 9" hidden="1">
              <a:extLst>
                <a:ext uri="{63B3BB69-23CF-44E3-9099-C40C66FF867C}">
                  <a14:compatExt spid="_x0000_s32461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37</xdr:col>
          <xdr:colOff>19050</xdr:colOff>
          <xdr:row>7</xdr:row>
          <xdr:rowOff>0</xdr:rowOff>
        </xdr:from>
        <xdr:to>
          <xdr:col>37</xdr:col>
          <xdr:colOff>238125</xdr:colOff>
          <xdr:row>7</xdr:row>
          <xdr:rowOff>314325</xdr:rowOff>
        </xdr:to>
        <xdr:sp macro="" textlink="">
          <xdr:nvSpPr>
            <xdr:cNvPr id="324618" name="Button 10" hidden="1">
              <a:extLst>
                <a:ext uri="{63B3BB69-23CF-44E3-9099-C40C66FF867C}">
                  <a14:compatExt spid="_x0000_s32461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7</xdr:row>
          <xdr:rowOff>19050</xdr:rowOff>
        </xdr:from>
        <xdr:to>
          <xdr:col>60</xdr:col>
          <xdr:colOff>390525</xdr:colOff>
          <xdr:row>7</xdr:row>
          <xdr:rowOff>314325</xdr:rowOff>
        </xdr:to>
        <xdr:sp macro="" textlink="">
          <xdr:nvSpPr>
            <xdr:cNvPr id="324619" name="Button 11" hidden="1">
              <a:extLst>
                <a:ext uri="{63B3BB69-23CF-44E3-9099-C40C66FF867C}">
                  <a14:compatExt spid="_x0000_s32461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beste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0</xdr:colOff>
          <xdr:row>7</xdr:row>
          <xdr:rowOff>28575</xdr:rowOff>
        </xdr:from>
        <xdr:to>
          <xdr:col>61</xdr:col>
          <xdr:colOff>0</xdr:colOff>
          <xdr:row>8</xdr:row>
          <xdr:rowOff>0</xdr:rowOff>
        </xdr:to>
        <xdr:sp macro="" textlink="">
          <xdr:nvSpPr>
            <xdr:cNvPr id="324620" name="Button 12" hidden="1">
              <a:extLst>
                <a:ext uri="{63B3BB69-23CF-44E3-9099-C40C66FF867C}">
                  <a14:compatExt spid="_x0000_s32462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punten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28575</xdr:rowOff>
        </xdr:from>
        <xdr:to>
          <xdr:col>1</xdr:col>
          <xdr:colOff>9525</xdr:colOff>
          <xdr:row>8</xdr:row>
          <xdr:rowOff>0</xdr:rowOff>
        </xdr:to>
        <xdr:sp macro="" textlink="">
          <xdr:nvSpPr>
            <xdr:cNvPr id="324621" name="Button 13" hidden="1">
              <a:extLst>
                <a:ext uri="{63B3BB69-23CF-44E3-9099-C40C66FF867C}">
                  <a14:compatExt spid="_x0000_s32462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39</xdr:col>
          <xdr:colOff>9525</xdr:colOff>
          <xdr:row>7</xdr:row>
          <xdr:rowOff>9525</xdr:rowOff>
        </xdr:from>
        <xdr:to>
          <xdr:col>40</xdr:col>
          <xdr:colOff>0</xdr:colOff>
          <xdr:row>7</xdr:row>
          <xdr:rowOff>180975</xdr:rowOff>
        </xdr:to>
        <xdr:sp macro="" textlink="">
          <xdr:nvSpPr>
            <xdr:cNvPr id="324622" name="Button 14" hidden="1">
              <a:extLst>
                <a:ext uri="{63B3BB69-23CF-44E3-9099-C40C66FF867C}">
                  <a14:compatExt spid="_x0000_s32462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45</xdr:col>
          <xdr:colOff>9525</xdr:colOff>
          <xdr:row>7</xdr:row>
          <xdr:rowOff>9525</xdr:rowOff>
        </xdr:from>
        <xdr:to>
          <xdr:col>45</xdr:col>
          <xdr:colOff>247650</xdr:colOff>
          <xdr:row>8</xdr:row>
          <xdr:rowOff>0</xdr:rowOff>
        </xdr:to>
        <xdr:sp macro="" textlink="">
          <xdr:nvSpPr>
            <xdr:cNvPr id="324623" name="Button 15" hidden="1">
              <a:extLst>
                <a:ext uri="{63B3BB69-23CF-44E3-9099-C40C66FF867C}">
                  <a14:compatExt spid="_x0000_s32462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47</xdr:col>
          <xdr:colOff>9525</xdr:colOff>
          <xdr:row>7</xdr:row>
          <xdr:rowOff>9525</xdr:rowOff>
        </xdr:from>
        <xdr:to>
          <xdr:col>48</xdr:col>
          <xdr:colOff>0</xdr:colOff>
          <xdr:row>7</xdr:row>
          <xdr:rowOff>180975</xdr:rowOff>
        </xdr:to>
        <xdr:sp macro="" textlink="">
          <xdr:nvSpPr>
            <xdr:cNvPr id="324624" name="Button 16" hidden="1">
              <a:extLst>
                <a:ext uri="{63B3BB69-23CF-44E3-9099-C40C66FF867C}">
                  <a14:compatExt spid="_x0000_s32462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53</xdr:col>
          <xdr:colOff>19050</xdr:colOff>
          <xdr:row>7</xdr:row>
          <xdr:rowOff>9525</xdr:rowOff>
        </xdr:from>
        <xdr:to>
          <xdr:col>53</xdr:col>
          <xdr:colOff>247650</xdr:colOff>
          <xdr:row>8</xdr:row>
          <xdr:rowOff>0</xdr:rowOff>
        </xdr:to>
        <xdr:sp macro="" textlink="">
          <xdr:nvSpPr>
            <xdr:cNvPr id="324625" name="Button 17" hidden="1">
              <a:extLst>
                <a:ext uri="{63B3BB69-23CF-44E3-9099-C40C66FF867C}">
                  <a14:compatExt spid="_x0000_s32462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19050</xdr:colOff>
          <xdr:row>7</xdr:row>
          <xdr:rowOff>9525</xdr:rowOff>
        </xdr:from>
        <xdr:to>
          <xdr:col>11</xdr:col>
          <xdr:colOff>190500</xdr:colOff>
          <xdr:row>8</xdr:row>
          <xdr:rowOff>0</xdr:rowOff>
        </xdr:to>
        <xdr:sp macro="" textlink="">
          <xdr:nvSpPr>
            <xdr:cNvPr id="324626" name="Button 18" hidden="1">
              <a:extLst>
                <a:ext uri="{63B3BB69-23CF-44E3-9099-C40C66FF867C}">
                  <a14:compatExt spid="_x0000_s32462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19050</xdr:colOff>
          <xdr:row>7</xdr:row>
          <xdr:rowOff>9525</xdr:rowOff>
        </xdr:from>
        <xdr:to>
          <xdr:col>19</xdr:col>
          <xdr:colOff>190500</xdr:colOff>
          <xdr:row>8</xdr:row>
          <xdr:rowOff>0</xdr:rowOff>
        </xdr:to>
        <xdr:sp macro="" textlink="">
          <xdr:nvSpPr>
            <xdr:cNvPr id="324627" name="Button 19" hidden="1">
              <a:extLst>
                <a:ext uri="{63B3BB69-23CF-44E3-9099-C40C66FF867C}">
                  <a14:compatExt spid="_x0000_s32462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47625</xdr:colOff>
          <xdr:row>7</xdr:row>
          <xdr:rowOff>9525</xdr:rowOff>
        </xdr:from>
        <xdr:to>
          <xdr:col>27</xdr:col>
          <xdr:colOff>219075</xdr:colOff>
          <xdr:row>7</xdr:row>
          <xdr:rowOff>304800</xdr:rowOff>
        </xdr:to>
        <xdr:sp macro="" textlink="">
          <xdr:nvSpPr>
            <xdr:cNvPr id="324628" name="Button 20" hidden="1">
              <a:extLst>
                <a:ext uri="{63B3BB69-23CF-44E3-9099-C40C66FF867C}">
                  <a14:compatExt spid="_x0000_s32462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0</xdr:rowOff>
        </xdr:from>
        <xdr:to>
          <xdr:col>35</xdr:col>
          <xdr:colOff>209550</xdr:colOff>
          <xdr:row>7</xdr:row>
          <xdr:rowOff>314325</xdr:rowOff>
        </xdr:to>
        <xdr:sp macro="" textlink="">
          <xdr:nvSpPr>
            <xdr:cNvPr id="324629" name="Button 21" hidden="1">
              <a:extLst>
                <a:ext uri="{63B3BB69-23CF-44E3-9099-C40C66FF867C}">
                  <a14:compatExt spid="_x0000_s32462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9525</xdr:rowOff>
        </xdr:from>
        <xdr:to>
          <xdr:col>38</xdr:col>
          <xdr:colOff>0</xdr:colOff>
          <xdr:row>8</xdr:row>
          <xdr:rowOff>0</xdr:rowOff>
        </xdr:to>
        <xdr:sp macro="" textlink="">
          <xdr:nvSpPr>
            <xdr:cNvPr id="324630" name="Button 22" hidden="1">
              <a:extLst>
                <a:ext uri="{63B3BB69-23CF-44E3-9099-C40C66FF867C}">
                  <a14:compatExt spid="_x0000_s32463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ex.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0</xdr:rowOff>
        </xdr:from>
        <xdr:to>
          <xdr:col>46</xdr:col>
          <xdr:colOff>0</xdr:colOff>
          <xdr:row>7</xdr:row>
          <xdr:rowOff>314325</xdr:rowOff>
        </xdr:to>
        <xdr:sp macro="" textlink="">
          <xdr:nvSpPr>
            <xdr:cNvPr id="324631" name="Button 23" hidden="1">
              <a:extLst>
                <a:ext uri="{63B3BB69-23CF-44E3-9099-C40C66FF867C}">
                  <a14:compatExt spid="_x0000_s32463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ex.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7</xdr:row>
          <xdr:rowOff>9525</xdr:rowOff>
        </xdr:from>
        <xdr:to>
          <xdr:col>3</xdr:col>
          <xdr:colOff>0</xdr:colOff>
          <xdr:row>7</xdr:row>
          <xdr:rowOff>190500</xdr:rowOff>
        </xdr:to>
        <xdr:sp macro="" textlink="">
          <xdr:nvSpPr>
            <xdr:cNvPr id="324632" name="Button 24" hidden="1">
              <a:extLst>
                <a:ext uri="{63B3BB69-23CF-44E3-9099-C40C66FF867C}">
                  <a14:compatExt spid="_x0000_s32463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Sortering Naam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0</xdr:rowOff>
        </xdr:from>
        <xdr:to>
          <xdr:col>43</xdr:col>
          <xdr:colOff>200025</xdr:colOff>
          <xdr:row>7</xdr:row>
          <xdr:rowOff>314325</xdr:rowOff>
        </xdr:to>
        <xdr:sp macro="" textlink="">
          <xdr:nvSpPr>
            <xdr:cNvPr id="324633" name="Button 25" hidden="1">
              <a:extLst>
                <a:ext uri="{63B3BB69-23CF-44E3-9099-C40C66FF867C}">
                  <a14:compatExt spid="_x0000_s32463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0</xdr:rowOff>
        </xdr:from>
        <xdr:to>
          <xdr:col>51</xdr:col>
          <xdr:colOff>200025</xdr:colOff>
          <xdr:row>7</xdr:row>
          <xdr:rowOff>314325</xdr:rowOff>
        </xdr:to>
        <xdr:sp macro="" textlink="">
          <xdr:nvSpPr>
            <xdr:cNvPr id="324634" name="Button 26" hidden="1">
              <a:extLst>
                <a:ext uri="{63B3BB69-23CF-44E3-9099-C40C66FF867C}">
                  <a14:compatExt spid="_x0000_s32463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161925</xdr:colOff>
          <xdr:row>5</xdr:row>
          <xdr:rowOff>0</xdr:rowOff>
        </xdr:from>
        <xdr:to>
          <xdr:col>2</xdr:col>
          <xdr:colOff>485775</xdr:colOff>
          <xdr:row>7</xdr:row>
          <xdr:rowOff>9525</xdr:rowOff>
        </xdr:to>
        <xdr:sp macro="" textlink="">
          <xdr:nvSpPr>
            <xdr:cNvPr id="305153" name="Button 1" hidden="1">
              <a:extLst>
                <a:ext uri="{63B3BB69-23CF-44E3-9099-C40C66FF867C}">
                  <a14:compatExt spid="_x0000_s305153"/>
                </a:ext>
                <a:ext uri="{FF2B5EF4-FFF2-40B4-BE49-F238E27FC236}">
                  <a16:creationId xmlns:a16="http://schemas.microsoft.com/office/drawing/2014/main" id="{00000000-0008-0000-0A00-000001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Resultaat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7</xdr:row>
          <xdr:rowOff>19050</xdr:rowOff>
        </xdr:from>
        <xdr:to>
          <xdr:col>8</xdr:col>
          <xdr:colOff>0</xdr:colOff>
          <xdr:row>7</xdr:row>
          <xdr:rowOff>190500</xdr:rowOff>
        </xdr:to>
        <xdr:sp macro="" textlink="">
          <xdr:nvSpPr>
            <xdr:cNvPr id="305154" name="Button 2" hidden="1">
              <a:extLst>
                <a:ext uri="{63B3BB69-23CF-44E3-9099-C40C66FF867C}">
                  <a14:compatExt spid="_x0000_s305154"/>
                </a:ext>
                <a:ext uri="{FF2B5EF4-FFF2-40B4-BE49-F238E27FC236}">
                  <a16:creationId xmlns:a16="http://schemas.microsoft.com/office/drawing/2014/main" id="{00000000-0008-0000-0A00-000002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19050</xdr:colOff>
          <xdr:row>7</xdr:row>
          <xdr:rowOff>9525</xdr:rowOff>
        </xdr:from>
        <xdr:to>
          <xdr:col>16</xdr:col>
          <xdr:colOff>0</xdr:colOff>
          <xdr:row>7</xdr:row>
          <xdr:rowOff>161925</xdr:rowOff>
        </xdr:to>
        <xdr:sp macro="" textlink="">
          <xdr:nvSpPr>
            <xdr:cNvPr id="305155" name="Button 3" hidden="1">
              <a:extLst>
                <a:ext uri="{63B3BB69-23CF-44E3-9099-C40C66FF867C}">
                  <a14:compatExt spid="_x0000_s305155"/>
                </a:ext>
                <a:ext uri="{FF2B5EF4-FFF2-40B4-BE49-F238E27FC236}">
                  <a16:creationId xmlns:a16="http://schemas.microsoft.com/office/drawing/2014/main" id="{00000000-0008-0000-0A00-000003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7</xdr:row>
          <xdr:rowOff>9525</xdr:rowOff>
        </xdr:from>
        <xdr:to>
          <xdr:col>24</xdr:col>
          <xdr:colOff>0</xdr:colOff>
          <xdr:row>7</xdr:row>
          <xdr:rowOff>190500</xdr:rowOff>
        </xdr:to>
        <xdr:sp macro="" textlink="">
          <xdr:nvSpPr>
            <xdr:cNvPr id="305156" name="Button 4" hidden="1">
              <a:extLst>
                <a:ext uri="{63B3BB69-23CF-44E3-9099-C40C66FF867C}">
                  <a14:compatExt spid="_x0000_s305156"/>
                </a:ext>
                <a:ext uri="{FF2B5EF4-FFF2-40B4-BE49-F238E27FC236}">
                  <a16:creationId xmlns:a16="http://schemas.microsoft.com/office/drawing/2014/main" id="{00000000-0008-0000-0A00-000004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31</xdr:col>
          <xdr:colOff>9525</xdr:colOff>
          <xdr:row>7</xdr:row>
          <xdr:rowOff>9525</xdr:rowOff>
        </xdr:from>
        <xdr:to>
          <xdr:col>32</xdr:col>
          <xdr:colOff>0</xdr:colOff>
          <xdr:row>7</xdr:row>
          <xdr:rowOff>180975</xdr:rowOff>
        </xdr:to>
        <xdr:sp macro="" textlink="">
          <xdr:nvSpPr>
            <xdr:cNvPr id="305157" name="Button 5" hidden="1">
              <a:extLst>
                <a:ext uri="{63B3BB69-23CF-44E3-9099-C40C66FF867C}">
                  <a14:compatExt spid="_x0000_s305157"/>
                </a:ext>
                <a:ext uri="{FF2B5EF4-FFF2-40B4-BE49-F238E27FC236}">
                  <a16:creationId xmlns:a16="http://schemas.microsoft.com/office/drawing/2014/main" id="{00000000-0008-0000-0A00-000005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64</xdr:col>
          <xdr:colOff>9525</xdr:colOff>
          <xdr:row>2</xdr:row>
          <xdr:rowOff>9525</xdr:rowOff>
        </xdr:from>
        <xdr:to>
          <xdr:col>66</xdr:col>
          <xdr:colOff>0</xdr:colOff>
          <xdr:row>4</xdr:row>
          <xdr:rowOff>0</xdr:rowOff>
        </xdr:to>
        <xdr:sp macro="" textlink="">
          <xdr:nvSpPr>
            <xdr:cNvPr id="305158" name="Button 6" hidden="1">
              <a:extLst>
                <a:ext uri="{63B3BB69-23CF-44E3-9099-C40C66FF867C}">
                  <a14:compatExt spid="_x0000_s305158"/>
                </a:ext>
                <a:ext uri="{FF2B5EF4-FFF2-40B4-BE49-F238E27FC236}">
                  <a16:creationId xmlns:a16="http://schemas.microsoft.com/office/drawing/2014/main" id="{00000000-0008-0000-0A00-000006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Scherm aanpassen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9525</xdr:colOff>
          <xdr:row>6</xdr:row>
          <xdr:rowOff>152400</xdr:rowOff>
        </xdr:from>
        <xdr:to>
          <xdr:col>13</xdr:col>
          <xdr:colOff>247650</xdr:colOff>
          <xdr:row>8</xdr:row>
          <xdr:rowOff>0</xdr:rowOff>
        </xdr:to>
        <xdr:sp macro="" textlink="">
          <xdr:nvSpPr>
            <xdr:cNvPr id="305159" name="Button 7" hidden="1">
              <a:extLst>
                <a:ext uri="{63B3BB69-23CF-44E3-9099-C40C66FF867C}">
                  <a14:compatExt spid="_x0000_s305159"/>
                </a:ext>
                <a:ext uri="{FF2B5EF4-FFF2-40B4-BE49-F238E27FC236}">
                  <a16:creationId xmlns:a16="http://schemas.microsoft.com/office/drawing/2014/main" id="{00000000-0008-0000-0A00-000007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20</xdr:col>
          <xdr:colOff>190500</xdr:colOff>
          <xdr:row>7</xdr:row>
          <xdr:rowOff>9525</xdr:rowOff>
        </xdr:from>
        <xdr:to>
          <xdr:col>21</xdr:col>
          <xdr:colOff>247650</xdr:colOff>
          <xdr:row>8</xdr:row>
          <xdr:rowOff>0</xdr:rowOff>
        </xdr:to>
        <xdr:sp macro="" textlink="">
          <xdr:nvSpPr>
            <xdr:cNvPr id="305160" name="Button 8" hidden="1">
              <a:extLst>
                <a:ext uri="{63B3BB69-23CF-44E3-9099-C40C66FF867C}">
                  <a14:compatExt spid="_x0000_s305160"/>
                </a:ext>
                <a:ext uri="{FF2B5EF4-FFF2-40B4-BE49-F238E27FC236}">
                  <a16:creationId xmlns:a16="http://schemas.microsoft.com/office/drawing/2014/main" id="{00000000-0008-0000-0A00-000008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0</xdr:colOff>
          <xdr:row>7</xdr:row>
          <xdr:rowOff>28575</xdr:rowOff>
        </xdr:from>
        <xdr:to>
          <xdr:col>30</xdr:col>
          <xdr:colOff>0</xdr:colOff>
          <xdr:row>8</xdr:row>
          <xdr:rowOff>0</xdr:rowOff>
        </xdr:to>
        <xdr:sp macro="" textlink="">
          <xdr:nvSpPr>
            <xdr:cNvPr id="305161" name="Button 9" hidden="1">
              <a:extLst>
                <a:ext uri="{63B3BB69-23CF-44E3-9099-C40C66FF867C}">
                  <a14:compatExt spid="_x0000_s305161"/>
                </a:ext>
                <a:ext uri="{FF2B5EF4-FFF2-40B4-BE49-F238E27FC236}">
                  <a16:creationId xmlns:a16="http://schemas.microsoft.com/office/drawing/2014/main" id="{00000000-0008-0000-0A00-000009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37</xdr:col>
          <xdr:colOff>19050</xdr:colOff>
          <xdr:row>7</xdr:row>
          <xdr:rowOff>0</xdr:rowOff>
        </xdr:from>
        <xdr:to>
          <xdr:col>37</xdr:col>
          <xdr:colOff>238125</xdr:colOff>
          <xdr:row>7</xdr:row>
          <xdr:rowOff>314325</xdr:rowOff>
        </xdr:to>
        <xdr:sp macro="" textlink="">
          <xdr:nvSpPr>
            <xdr:cNvPr id="305162" name="Button 10" hidden="1">
              <a:extLst>
                <a:ext uri="{63B3BB69-23CF-44E3-9099-C40C66FF867C}">
                  <a14:compatExt spid="_x0000_s305162"/>
                </a:ext>
                <a:ext uri="{FF2B5EF4-FFF2-40B4-BE49-F238E27FC236}">
                  <a16:creationId xmlns:a16="http://schemas.microsoft.com/office/drawing/2014/main" id="{00000000-0008-0000-0A00-00000A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7</xdr:row>
          <xdr:rowOff>19050</xdr:rowOff>
        </xdr:from>
        <xdr:to>
          <xdr:col>60</xdr:col>
          <xdr:colOff>390525</xdr:colOff>
          <xdr:row>7</xdr:row>
          <xdr:rowOff>314325</xdr:rowOff>
        </xdr:to>
        <xdr:sp macro="" textlink="">
          <xdr:nvSpPr>
            <xdr:cNvPr id="305163" name="Button 11" hidden="1">
              <a:extLst>
                <a:ext uri="{63B3BB69-23CF-44E3-9099-C40C66FF867C}">
                  <a14:compatExt spid="_x0000_s305163"/>
                </a:ext>
                <a:ext uri="{FF2B5EF4-FFF2-40B4-BE49-F238E27FC236}">
                  <a16:creationId xmlns:a16="http://schemas.microsoft.com/office/drawing/2014/main" id="{00000000-0008-0000-0A00-00000B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beste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0</xdr:colOff>
          <xdr:row>7</xdr:row>
          <xdr:rowOff>28575</xdr:rowOff>
        </xdr:from>
        <xdr:to>
          <xdr:col>61</xdr:col>
          <xdr:colOff>0</xdr:colOff>
          <xdr:row>8</xdr:row>
          <xdr:rowOff>0</xdr:rowOff>
        </xdr:to>
        <xdr:sp macro="" textlink="">
          <xdr:nvSpPr>
            <xdr:cNvPr id="305164" name="Button 12" hidden="1">
              <a:extLst>
                <a:ext uri="{63B3BB69-23CF-44E3-9099-C40C66FF867C}">
                  <a14:compatExt spid="_x0000_s305164"/>
                </a:ext>
                <a:ext uri="{FF2B5EF4-FFF2-40B4-BE49-F238E27FC236}">
                  <a16:creationId xmlns:a16="http://schemas.microsoft.com/office/drawing/2014/main" id="{00000000-0008-0000-0A00-00000C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punten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28575</xdr:rowOff>
        </xdr:from>
        <xdr:to>
          <xdr:col>1</xdr:col>
          <xdr:colOff>9525</xdr:colOff>
          <xdr:row>8</xdr:row>
          <xdr:rowOff>0</xdr:rowOff>
        </xdr:to>
        <xdr:sp macro="" textlink="">
          <xdr:nvSpPr>
            <xdr:cNvPr id="305165" name="Button 13" hidden="1">
              <a:extLst>
                <a:ext uri="{63B3BB69-23CF-44E3-9099-C40C66FF867C}">
                  <a14:compatExt spid="_x0000_s305165"/>
                </a:ext>
                <a:ext uri="{FF2B5EF4-FFF2-40B4-BE49-F238E27FC236}">
                  <a16:creationId xmlns:a16="http://schemas.microsoft.com/office/drawing/2014/main" id="{00000000-0008-0000-0A00-00000D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39</xdr:col>
          <xdr:colOff>9525</xdr:colOff>
          <xdr:row>7</xdr:row>
          <xdr:rowOff>9525</xdr:rowOff>
        </xdr:from>
        <xdr:to>
          <xdr:col>40</xdr:col>
          <xdr:colOff>0</xdr:colOff>
          <xdr:row>7</xdr:row>
          <xdr:rowOff>180975</xdr:rowOff>
        </xdr:to>
        <xdr:sp macro="" textlink="">
          <xdr:nvSpPr>
            <xdr:cNvPr id="305166" name="Button 14" hidden="1">
              <a:extLst>
                <a:ext uri="{63B3BB69-23CF-44E3-9099-C40C66FF867C}">
                  <a14:compatExt spid="_x0000_s305166"/>
                </a:ext>
                <a:ext uri="{FF2B5EF4-FFF2-40B4-BE49-F238E27FC236}">
                  <a16:creationId xmlns:a16="http://schemas.microsoft.com/office/drawing/2014/main" id="{00000000-0008-0000-0A00-00000E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45</xdr:col>
          <xdr:colOff>9525</xdr:colOff>
          <xdr:row>7</xdr:row>
          <xdr:rowOff>9525</xdr:rowOff>
        </xdr:from>
        <xdr:to>
          <xdr:col>45</xdr:col>
          <xdr:colOff>247650</xdr:colOff>
          <xdr:row>8</xdr:row>
          <xdr:rowOff>0</xdr:rowOff>
        </xdr:to>
        <xdr:sp macro="" textlink="">
          <xdr:nvSpPr>
            <xdr:cNvPr id="305167" name="Button 15" hidden="1">
              <a:extLst>
                <a:ext uri="{63B3BB69-23CF-44E3-9099-C40C66FF867C}">
                  <a14:compatExt spid="_x0000_s305167"/>
                </a:ext>
                <a:ext uri="{FF2B5EF4-FFF2-40B4-BE49-F238E27FC236}">
                  <a16:creationId xmlns:a16="http://schemas.microsoft.com/office/drawing/2014/main" id="{00000000-0008-0000-0A00-00000F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47</xdr:col>
          <xdr:colOff>9525</xdr:colOff>
          <xdr:row>7</xdr:row>
          <xdr:rowOff>9525</xdr:rowOff>
        </xdr:from>
        <xdr:to>
          <xdr:col>48</xdr:col>
          <xdr:colOff>0</xdr:colOff>
          <xdr:row>7</xdr:row>
          <xdr:rowOff>180975</xdr:rowOff>
        </xdr:to>
        <xdr:sp macro="" textlink="">
          <xdr:nvSpPr>
            <xdr:cNvPr id="305168" name="Button 16" hidden="1">
              <a:extLst>
                <a:ext uri="{63B3BB69-23CF-44E3-9099-C40C66FF867C}">
                  <a14:compatExt spid="_x0000_s305168"/>
                </a:ext>
                <a:ext uri="{FF2B5EF4-FFF2-40B4-BE49-F238E27FC236}">
                  <a16:creationId xmlns:a16="http://schemas.microsoft.com/office/drawing/2014/main" id="{00000000-0008-0000-0A00-000010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53</xdr:col>
          <xdr:colOff>19050</xdr:colOff>
          <xdr:row>7</xdr:row>
          <xdr:rowOff>9525</xdr:rowOff>
        </xdr:from>
        <xdr:to>
          <xdr:col>53</xdr:col>
          <xdr:colOff>247650</xdr:colOff>
          <xdr:row>8</xdr:row>
          <xdr:rowOff>0</xdr:rowOff>
        </xdr:to>
        <xdr:sp macro="" textlink="">
          <xdr:nvSpPr>
            <xdr:cNvPr id="305169" name="Button 17" hidden="1">
              <a:extLst>
                <a:ext uri="{63B3BB69-23CF-44E3-9099-C40C66FF867C}">
                  <a14:compatExt spid="_x0000_s305169"/>
                </a:ext>
                <a:ext uri="{FF2B5EF4-FFF2-40B4-BE49-F238E27FC236}">
                  <a16:creationId xmlns:a16="http://schemas.microsoft.com/office/drawing/2014/main" id="{00000000-0008-0000-0A00-000011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19050</xdr:colOff>
          <xdr:row>7</xdr:row>
          <xdr:rowOff>9525</xdr:rowOff>
        </xdr:from>
        <xdr:to>
          <xdr:col>11</xdr:col>
          <xdr:colOff>190500</xdr:colOff>
          <xdr:row>8</xdr:row>
          <xdr:rowOff>0</xdr:rowOff>
        </xdr:to>
        <xdr:sp macro="" textlink="">
          <xdr:nvSpPr>
            <xdr:cNvPr id="305170" name="Button 18" hidden="1">
              <a:extLst>
                <a:ext uri="{63B3BB69-23CF-44E3-9099-C40C66FF867C}">
                  <a14:compatExt spid="_x0000_s305170"/>
                </a:ext>
                <a:ext uri="{FF2B5EF4-FFF2-40B4-BE49-F238E27FC236}">
                  <a16:creationId xmlns:a16="http://schemas.microsoft.com/office/drawing/2014/main" id="{00000000-0008-0000-0A00-000012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19050</xdr:colOff>
          <xdr:row>7</xdr:row>
          <xdr:rowOff>9525</xdr:rowOff>
        </xdr:from>
        <xdr:to>
          <xdr:col>19</xdr:col>
          <xdr:colOff>190500</xdr:colOff>
          <xdr:row>8</xdr:row>
          <xdr:rowOff>0</xdr:rowOff>
        </xdr:to>
        <xdr:sp macro="" textlink="">
          <xdr:nvSpPr>
            <xdr:cNvPr id="305171" name="Button 19" hidden="1">
              <a:extLst>
                <a:ext uri="{63B3BB69-23CF-44E3-9099-C40C66FF867C}">
                  <a14:compatExt spid="_x0000_s305171"/>
                </a:ext>
                <a:ext uri="{FF2B5EF4-FFF2-40B4-BE49-F238E27FC236}">
                  <a16:creationId xmlns:a16="http://schemas.microsoft.com/office/drawing/2014/main" id="{00000000-0008-0000-0A00-000013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47625</xdr:colOff>
          <xdr:row>7</xdr:row>
          <xdr:rowOff>9525</xdr:rowOff>
        </xdr:from>
        <xdr:to>
          <xdr:col>27</xdr:col>
          <xdr:colOff>219075</xdr:colOff>
          <xdr:row>7</xdr:row>
          <xdr:rowOff>304800</xdr:rowOff>
        </xdr:to>
        <xdr:sp macro="" textlink="">
          <xdr:nvSpPr>
            <xdr:cNvPr id="305172" name="Button 20" hidden="1">
              <a:extLst>
                <a:ext uri="{63B3BB69-23CF-44E3-9099-C40C66FF867C}">
                  <a14:compatExt spid="_x0000_s305172"/>
                </a:ext>
                <a:ext uri="{FF2B5EF4-FFF2-40B4-BE49-F238E27FC236}">
                  <a16:creationId xmlns:a16="http://schemas.microsoft.com/office/drawing/2014/main" id="{00000000-0008-0000-0A00-000014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0</xdr:rowOff>
        </xdr:from>
        <xdr:to>
          <xdr:col>35</xdr:col>
          <xdr:colOff>200025</xdr:colOff>
          <xdr:row>7</xdr:row>
          <xdr:rowOff>314325</xdr:rowOff>
        </xdr:to>
        <xdr:sp macro="" textlink="">
          <xdr:nvSpPr>
            <xdr:cNvPr id="305173" name="Button 21" hidden="1">
              <a:extLst>
                <a:ext uri="{63B3BB69-23CF-44E3-9099-C40C66FF867C}">
                  <a14:compatExt spid="_x0000_s305173"/>
                </a:ext>
                <a:ext uri="{FF2B5EF4-FFF2-40B4-BE49-F238E27FC236}">
                  <a16:creationId xmlns:a16="http://schemas.microsoft.com/office/drawing/2014/main" id="{00000000-0008-0000-0A00-000015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9525</xdr:rowOff>
        </xdr:from>
        <xdr:to>
          <xdr:col>38</xdr:col>
          <xdr:colOff>0</xdr:colOff>
          <xdr:row>8</xdr:row>
          <xdr:rowOff>0</xdr:rowOff>
        </xdr:to>
        <xdr:sp macro="" textlink="">
          <xdr:nvSpPr>
            <xdr:cNvPr id="305174" name="Button 22" hidden="1">
              <a:extLst>
                <a:ext uri="{63B3BB69-23CF-44E3-9099-C40C66FF867C}">
                  <a14:compatExt spid="_x0000_s305174"/>
                </a:ext>
                <a:ext uri="{FF2B5EF4-FFF2-40B4-BE49-F238E27FC236}">
                  <a16:creationId xmlns:a16="http://schemas.microsoft.com/office/drawing/2014/main" id="{00000000-0008-0000-0A00-000016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ex.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0</xdr:rowOff>
        </xdr:from>
        <xdr:to>
          <xdr:col>46</xdr:col>
          <xdr:colOff>0</xdr:colOff>
          <xdr:row>7</xdr:row>
          <xdr:rowOff>314325</xdr:rowOff>
        </xdr:to>
        <xdr:sp macro="" textlink="">
          <xdr:nvSpPr>
            <xdr:cNvPr id="305175" name="Button 23" hidden="1">
              <a:extLst>
                <a:ext uri="{63B3BB69-23CF-44E3-9099-C40C66FF867C}">
                  <a14:compatExt spid="_x0000_s305175"/>
                </a:ext>
                <a:ext uri="{FF2B5EF4-FFF2-40B4-BE49-F238E27FC236}">
                  <a16:creationId xmlns:a16="http://schemas.microsoft.com/office/drawing/2014/main" id="{00000000-0008-0000-0A00-000017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ex.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7</xdr:row>
          <xdr:rowOff>9525</xdr:rowOff>
        </xdr:from>
        <xdr:to>
          <xdr:col>3</xdr:col>
          <xdr:colOff>0</xdr:colOff>
          <xdr:row>7</xdr:row>
          <xdr:rowOff>190500</xdr:rowOff>
        </xdr:to>
        <xdr:sp macro="" textlink="">
          <xdr:nvSpPr>
            <xdr:cNvPr id="305176" name="Button 24" hidden="1">
              <a:extLst>
                <a:ext uri="{63B3BB69-23CF-44E3-9099-C40C66FF867C}">
                  <a14:compatExt spid="_x0000_s305176"/>
                </a:ext>
                <a:ext uri="{FF2B5EF4-FFF2-40B4-BE49-F238E27FC236}">
                  <a16:creationId xmlns:a16="http://schemas.microsoft.com/office/drawing/2014/main" id="{00000000-0008-0000-0A00-000018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Sortering Naam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0</xdr:rowOff>
        </xdr:from>
        <xdr:to>
          <xdr:col>43</xdr:col>
          <xdr:colOff>200025</xdr:colOff>
          <xdr:row>7</xdr:row>
          <xdr:rowOff>314325</xdr:rowOff>
        </xdr:to>
        <xdr:sp macro="" textlink="">
          <xdr:nvSpPr>
            <xdr:cNvPr id="305177" name="Button 25" hidden="1">
              <a:extLst>
                <a:ext uri="{63B3BB69-23CF-44E3-9099-C40C66FF867C}">
                  <a14:compatExt spid="_x0000_s305177"/>
                </a:ext>
                <a:ext uri="{FF2B5EF4-FFF2-40B4-BE49-F238E27FC236}">
                  <a16:creationId xmlns:a16="http://schemas.microsoft.com/office/drawing/2014/main" id="{00000000-0008-0000-0A00-000019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0</xdr:rowOff>
        </xdr:from>
        <xdr:to>
          <xdr:col>51</xdr:col>
          <xdr:colOff>200025</xdr:colOff>
          <xdr:row>7</xdr:row>
          <xdr:rowOff>314325</xdr:rowOff>
        </xdr:to>
        <xdr:sp macro="" textlink="">
          <xdr:nvSpPr>
            <xdr:cNvPr id="305178" name="Button 26" hidden="1">
              <a:extLst>
                <a:ext uri="{63B3BB69-23CF-44E3-9099-C40C66FF867C}">
                  <a14:compatExt spid="_x0000_s305178"/>
                </a:ext>
                <a:ext uri="{FF2B5EF4-FFF2-40B4-BE49-F238E27FC236}">
                  <a16:creationId xmlns:a16="http://schemas.microsoft.com/office/drawing/2014/main" id="{00000000-0008-0000-0A00-00001A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161925</xdr:colOff>
          <xdr:row>5</xdr:row>
          <xdr:rowOff>0</xdr:rowOff>
        </xdr:from>
        <xdr:to>
          <xdr:col>2</xdr:col>
          <xdr:colOff>485775</xdr:colOff>
          <xdr:row>7</xdr:row>
          <xdr:rowOff>9525</xdr:rowOff>
        </xdr:to>
        <xdr:sp macro="" textlink="">
          <xdr:nvSpPr>
            <xdr:cNvPr id="315393" name="Button 1" hidden="1">
              <a:extLst>
                <a:ext uri="{63B3BB69-23CF-44E3-9099-C40C66FF867C}">
                  <a14:compatExt spid="_x0000_s315393"/>
                </a:ext>
                <a:ext uri="{FF2B5EF4-FFF2-40B4-BE49-F238E27FC236}">
                  <a16:creationId xmlns:a16="http://schemas.microsoft.com/office/drawing/2014/main" id="{00000000-0008-0000-0B00-000001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Resultaat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7</xdr:row>
          <xdr:rowOff>19050</xdr:rowOff>
        </xdr:from>
        <xdr:to>
          <xdr:col>8</xdr:col>
          <xdr:colOff>0</xdr:colOff>
          <xdr:row>7</xdr:row>
          <xdr:rowOff>190500</xdr:rowOff>
        </xdr:to>
        <xdr:sp macro="" textlink="">
          <xdr:nvSpPr>
            <xdr:cNvPr id="315394" name="Button 2" hidden="1">
              <a:extLst>
                <a:ext uri="{63B3BB69-23CF-44E3-9099-C40C66FF867C}">
                  <a14:compatExt spid="_x0000_s315394"/>
                </a:ext>
                <a:ext uri="{FF2B5EF4-FFF2-40B4-BE49-F238E27FC236}">
                  <a16:creationId xmlns:a16="http://schemas.microsoft.com/office/drawing/2014/main" id="{00000000-0008-0000-0B00-000002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19050</xdr:colOff>
          <xdr:row>7</xdr:row>
          <xdr:rowOff>9525</xdr:rowOff>
        </xdr:from>
        <xdr:to>
          <xdr:col>16</xdr:col>
          <xdr:colOff>0</xdr:colOff>
          <xdr:row>7</xdr:row>
          <xdr:rowOff>161925</xdr:rowOff>
        </xdr:to>
        <xdr:sp macro="" textlink="">
          <xdr:nvSpPr>
            <xdr:cNvPr id="315395" name="Button 3" hidden="1">
              <a:extLst>
                <a:ext uri="{63B3BB69-23CF-44E3-9099-C40C66FF867C}">
                  <a14:compatExt spid="_x0000_s315395"/>
                </a:ext>
                <a:ext uri="{FF2B5EF4-FFF2-40B4-BE49-F238E27FC236}">
                  <a16:creationId xmlns:a16="http://schemas.microsoft.com/office/drawing/2014/main" id="{00000000-0008-0000-0B00-000003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7</xdr:row>
          <xdr:rowOff>9525</xdr:rowOff>
        </xdr:from>
        <xdr:to>
          <xdr:col>24</xdr:col>
          <xdr:colOff>0</xdr:colOff>
          <xdr:row>7</xdr:row>
          <xdr:rowOff>190500</xdr:rowOff>
        </xdr:to>
        <xdr:sp macro="" textlink="">
          <xdr:nvSpPr>
            <xdr:cNvPr id="315396" name="Button 4" hidden="1">
              <a:extLst>
                <a:ext uri="{63B3BB69-23CF-44E3-9099-C40C66FF867C}">
                  <a14:compatExt spid="_x0000_s315396"/>
                </a:ext>
                <a:ext uri="{FF2B5EF4-FFF2-40B4-BE49-F238E27FC236}">
                  <a16:creationId xmlns:a16="http://schemas.microsoft.com/office/drawing/2014/main" id="{00000000-0008-0000-0B00-000004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31</xdr:col>
          <xdr:colOff>9525</xdr:colOff>
          <xdr:row>7</xdr:row>
          <xdr:rowOff>9525</xdr:rowOff>
        </xdr:from>
        <xdr:to>
          <xdr:col>32</xdr:col>
          <xdr:colOff>0</xdr:colOff>
          <xdr:row>7</xdr:row>
          <xdr:rowOff>180975</xdr:rowOff>
        </xdr:to>
        <xdr:sp macro="" textlink="">
          <xdr:nvSpPr>
            <xdr:cNvPr id="315397" name="Button 5" hidden="1">
              <a:extLst>
                <a:ext uri="{63B3BB69-23CF-44E3-9099-C40C66FF867C}">
                  <a14:compatExt spid="_x0000_s315397"/>
                </a:ext>
                <a:ext uri="{FF2B5EF4-FFF2-40B4-BE49-F238E27FC236}">
                  <a16:creationId xmlns:a16="http://schemas.microsoft.com/office/drawing/2014/main" id="{00000000-0008-0000-0B00-000005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65</xdr:col>
          <xdr:colOff>9525</xdr:colOff>
          <xdr:row>2</xdr:row>
          <xdr:rowOff>9525</xdr:rowOff>
        </xdr:from>
        <xdr:to>
          <xdr:col>66</xdr:col>
          <xdr:colOff>0</xdr:colOff>
          <xdr:row>4</xdr:row>
          <xdr:rowOff>0</xdr:rowOff>
        </xdr:to>
        <xdr:sp macro="" textlink="">
          <xdr:nvSpPr>
            <xdr:cNvPr id="315398" name="Button 6" hidden="1">
              <a:extLst>
                <a:ext uri="{63B3BB69-23CF-44E3-9099-C40C66FF867C}">
                  <a14:compatExt spid="_x0000_s315398"/>
                </a:ext>
                <a:ext uri="{FF2B5EF4-FFF2-40B4-BE49-F238E27FC236}">
                  <a16:creationId xmlns:a16="http://schemas.microsoft.com/office/drawing/2014/main" id="{00000000-0008-0000-0B00-000006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Scherm aanpasen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9525</xdr:colOff>
          <xdr:row>6</xdr:row>
          <xdr:rowOff>152400</xdr:rowOff>
        </xdr:from>
        <xdr:to>
          <xdr:col>13</xdr:col>
          <xdr:colOff>247650</xdr:colOff>
          <xdr:row>8</xdr:row>
          <xdr:rowOff>0</xdr:rowOff>
        </xdr:to>
        <xdr:sp macro="" textlink="">
          <xdr:nvSpPr>
            <xdr:cNvPr id="315399" name="Button 7" hidden="1">
              <a:extLst>
                <a:ext uri="{63B3BB69-23CF-44E3-9099-C40C66FF867C}">
                  <a14:compatExt spid="_x0000_s315399"/>
                </a:ext>
                <a:ext uri="{FF2B5EF4-FFF2-40B4-BE49-F238E27FC236}">
                  <a16:creationId xmlns:a16="http://schemas.microsoft.com/office/drawing/2014/main" id="{00000000-0008-0000-0B00-000007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20</xdr:col>
          <xdr:colOff>190500</xdr:colOff>
          <xdr:row>7</xdr:row>
          <xdr:rowOff>9525</xdr:rowOff>
        </xdr:from>
        <xdr:to>
          <xdr:col>21</xdr:col>
          <xdr:colOff>247650</xdr:colOff>
          <xdr:row>8</xdr:row>
          <xdr:rowOff>0</xdr:rowOff>
        </xdr:to>
        <xdr:sp macro="" textlink="">
          <xdr:nvSpPr>
            <xdr:cNvPr id="315400" name="Button 8" hidden="1">
              <a:extLst>
                <a:ext uri="{63B3BB69-23CF-44E3-9099-C40C66FF867C}">
                  <a14:compatExt spid="_x0000_s315400"/>
                </a:ext>
                <a:ext uri="{FF2B5EF4-FFF2-40B4-BE49-F238E27FC236}">
                  <a16:creationId xmlns:a16="http://schemas.microsoft.com/office/drawing/2014/main" id="{00000000-0008-0000-0B00-000008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0</xdr:colOff>
          <xdr:row>7</xdr:row>
          <xdr:rowOff>28575</xdr:rowOff>
        </xdr:from>
        <xdr:to>
          <xdr:col>30</xdr:col>
          <xdr:colOff>0</xdr:colOff>
          <xdr:row>8</xdr:row>
          <xdr:rowOff>0</xdr:rowOff>
        </xdr:to>
        <xdr:sp macro="" textlink="">
          <xdr:nvSpPr>
            <xdr:cNvPr id="315401" name="Button 9" hidden="1">
              <a:extLst>
                <a:ext uri="{63B3BB69-23CF-44E3-9099-C40C66FF867C}">
                  <a14:compatExt spid="_x0000_s315401"/>
                </a:ext>
                <a:ext uri="{FF2B5EF4-FFF2-40B4-BE49-F238E27FC236}">
                  <a16:creationId xmlns:a16="http://schemas.microsoft.com/office/drawing/2014/main" id="{00000000-0008-0000-0B00-000009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7</xdr:row>
          <xdr:rowOff>19050</xdr:rowOff>
        </xdr:from>
        <xdr:to>
          <xdr:col>60</xdr:col>
          <xdr:colOff>390525</xdr:colOff>
          <xdr:row>7</xdr:row>
          <xdr:rowOff>314325</xdr:rowOff>
        </xdr:to>
        <xdr:sp macro="" textlink="">
          <xdr:nvSpPr>
            <xdr:cNvPr id="315402" name="Button 10" hidden="1">
              <a:extLst>
                <a:ext uri="{63B3BB69-23CF-44E3-9099-C40C66FF867C}">
                  <a14:compatExt spid="_x0000_s315402"/>
                </a:ext>
                <a:ext uri="{FF2B5EF4-FFF2-40B4-BE49-F238E27FC236}">
                  <a16:creationId xmlns:a16="http://schemas.microsoft.com/office/drawing/2014/main" id="{00000000-0008-0000-0B00-00000A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beste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9525</xdr:colOff>
          <xdr:row>7</xdr:row>
          <xdr:rowOff>28575</xdr:rowOff>
        </xdr:from>
        <xdr:to>
          <xdr:col>61</xdr:col>
          <xdr:colOff>381000</xdr:colOff>
          <xdr:row>8</xdr:row>
          <xdr:rowOff>0</xdr:rowOff>
        </xdr:to>
        <xdr:sp macro="" textlink="">
          <xdr:nvSpPr>
            <xdr:cNvPr id="315403" name="Button 11" hidden="1">
              <a:extLst>
                <a:ext uri="{63B3BB69-23CF-44E3-9099-C40C66FF867C}">
                  <a14:compatExt spid="_x0000_s315403"/>
                </a:ext>
                <a:ext uri="{FF2B5EF4-FFF2-40B4-BE49-F238E27FC236}">
                  <a16:creationId xmlns:a16="http://schemas.microsoft.com/office/drawing/2014/main" id="{00000000-0008-0000-0B00-00000B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punten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28575</xdr:rowOff>
        </xdr:from>
        <xdr:to>
          <xdr:col>1</xdr:col>
          <xdr:colOff>9525</xdr:colOff>
          <xdr:row>8</xdr:row>
          <xdr:rowOff>0</xdr:rowOff>
        </xdr:to>
        <xdr:sp macro="" textlink="">
          <xdr:nvSpPr>
            <xdr:cNvPr id="315404" name="Button 12" hidden="1">
              <a:extLst>
                <a:ext uri="{63B3BB69-23CF-44E3-9099-C40C66FF867C}">
                  <a14:compatExt spid="_x0000_s315404"/>
                </a:ext>
                <a:ext uri="{FF2B5EF4-FFF2-40B4-BE49-F238E27FC236}">
                  <a16:creationId xmlns:a16="http://schemas.microsoft.com/office/drawing/2014/main" id="{00000000-0008-0000-0B00-00000C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39</xdr:col>
          <xdr:colOff>9525</xdr:colOff>
          <xdr:row>7</xdr:row>
          <xdr:rowOff>9525</xdr:rowOff>
        </xdr:from>
        <xdr:to>
          <xdr:col>40</xdr:col>
          <xdr:colOff>0</xdr:colOff>
          <xdr:row>7</xdr:row>
          <xdr:rowOff>180975</xdr:rowOff>
        </xdr:to>
        <xdr:sp macro="" textlink="">
          <xdr:nvSpPr>
            <xdr:cNvPr id="315405" name="Button 13" hidden="1">
              <a:extLst>
                <a:ext uri="{63B3BB69-23CF-44E3-9099-C40C66FF867C}">
                  <a14:compatExt spid="_x0000_s315405"/>
                </a:ext>
                <a:ext uri="{FF2B5EF4-FFF2-40B4-BE49-F238E27FC236}">
                  <a16:creationId xmlns:a16="http://schemas.microsoft.com/office/drawing/2014/main" id="{00000000-0008-0000-0B00-00000D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47</xdr:col>
          <xdr:colOff>9525</xdr:colOff>
          <xdr:row>7</xdr:row>
          <xdr:rowOff>9525</xdr:rowOff>
        </xdr:from>
        <xdr:to>
          <xdr:col>48</xdr:col>
          <xdr:colOff>0</xdr:colOff>
          <xdr:row>7</xdr:row>
          <xdr:rowOff>180975</xdr:rowOff>
        </xdr:to>
        <xdr:sp macro="" textlink="">
          <xdr:nvSpPr>
            <xdr:cNvPr id="315406" name="Button 14" hidden="1">
              <a:extLst>
                <a:ext uri="{63B3BB69-23CF-44E3-9099-C40C66FF867C}">
                  <a14:compatExt spid="_x0000_s315406"/>
                </a:ext>
                <a:ext uri="{FF2B5EF4-FFF2-40B4-BE49-F238E27FC236}">
                  <a16:creationId xmlns:a16="http://schemas.microsoft.com/office/drawing/2014/main" id="{00000000-0008-0000-0B00-00000E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19050</xdr:colOff>
          <xdr:row>7</xdr:row>
          <xdr:rowOff>9525</xdr:rowOff>
        </xdr:from>
        <xdr:to>
          <xdr:col>11</xdr:col>
          <xdr:colOff>190500</xdr:colOff>
          <xdr:row>8</xdr:row>
          <xdr:rowOff>0</xdr:rowOff>
        </xdr:to>
        <xdr:sp macro="" textlink="">
          <xdr:nvSpPr>
            <xdr:cNvPr id="315407" name="Button 15" hidden="1">
              <a:extLst>
                <a:ext uri="{63B3BB69-23CF-44E3-9099-C40C66FF867C}">
                  <a14:compatExt spid="_x0000_s315407"/>
                </a:ext>
                <a:ext uri="{FF2B5EF4-FFF2-40B4-BE49-F238E27FC236}">
                  <a16:creationId xmlns:a16="http://schemas.microsoft.com/office/drawing/2014/main" id="{00000000-0008-0000-0B00-00000F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657225</xdr:colOff>
          <xdr:row>5</xdr:row>
          <xdr:rowOff>0</xdr:rowOff>
        </xdr:from>
        <xdr:to>
          <xdr:col>5</xdr:col>
          <xdr:colOff>0</xdr:colOff>
          <xdr:row>6</xdr:row>
          <xdr:rowOff>152400</xdr:rowOff>
        </xdr:to>
        <xdr:sp macro="" textlink="">
          <xdr:nvSpPr>
            <xdr:cNvPr id="315408" name="Button 16" hidden="1">
              <a:extLst>
                <a:ext uri="{63B3BB69-23CF-44E3-9099-C40C66FF867C}">
                  <a14:compatExt spid="_x0000_s315408"/>
                </a:ext>
                <a:ext uri="{FF2B5EF4-FFF2-40B4-BE49-F238E27FC236}">
                  <a16:creationId xmlns:a16="http://schemas.microsoft.com/office/drawing/2014/main" id="{00000000-0008-0000-0B00-000010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Opbouwen handicap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7</xdr:row>
          <xdr:rowOff>9525</xdr:rowOff>
        </xdr:from>
        <xdr:to>
          <xdr:col>3</xdr:col>
          <xdr:colOff>0</xdr:colOff>
          <xdr:row>7</xdr:row>
          <xdr:rowOff>190500</xdr:rowOff>
        </xdr:to>
        <xdr:sp macro="" textlink="">
          <xdr:nvSpPr>
            <xdr:cNvPr id="315409" name="Button 17" hidden="1">
              <a:extLst>
                <a:ext uri="{63B3BB69-23CF-44E3-9099-C40C66FF867C}">
                  <a14:compatExt spid="_x0000_s315409"/>
                </a:ext>
                <a:ext uri="{FF2B5EF4-FFF2-40B4-BE49-F238E27FC236}">
                  <a16:creationId xmlns:a16="http://schemas.microsoft.com/office/drawing/2014/main" id="{00000000-0008-0000-0B00-000011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Sortering Naam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19050</xdr:colOff>
          <xdr:row>7</xdr:row>
          <xdr:rowOff>9525</xdr:rowOff>
        </xdr:from>
        <xdr:to>
          <xdr:col>19</xdr:col>
          <xdr:colOff>190500</xdr:colOff>
          <xdr:row>8</xdr:row>
          <xdr:rowOff>0</xdr:rowOff>
        </xdr:to>
        <xdr:sp macro="" textlink="">
          <xdr:nvSpPr>
            <xdr:cNvPr id="315410" name="Button 18" hidden="1">
              <a:extLst>
                <a:ext uri="{63B3BB69-23CF-44E3-9099-C40C66FF867C}">
                  <a14:compatExt spid="_x0000_s315410"/>
                </a:ext>
                <a:ext uri="{FF2B5EF4-FFF2-40B4-BE49-F238E27FC236}">
                  <a16:creationId xmlns:a16="http://schemas.microsoft.com/office/drawing/2014/main" id="{00000000-0008-0000-0B00-000012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19050</xdr:colOff>
          <xdr:row>7</xdr:row>
          <xdr:rowOff>9525</xdr:rowOff>
        </xdr:from>
        <xdr:to>
          <xdr:col>27</xdr:col>
          <xdr:colOff>190500</xdr:colOff>
          <xdr:row>8</xdr:row>
          <xdr:rowOff>0</xdr:rowOff>
        </xdr:to>
        <xdr:sp macro="" textlink="">
          <xdr:nvSpPr>
            <xdr:cNvPr id="315411" name="Button 19" hidden="1">
              <a:extLst>
                <a:ext uri="{63B3BB69-23CF-44E3-9099-C40C66FF867C}">
                  <a14:compatExt spid="_x0000_s315411"/>
                </a:ext>
                <a:ext uri="{FF2B5EF4-FFF2-40B4-BE49-F238E27FC236}">
                  <a16:creationId xmlns:a16="http://schemas.microsoft.com/office/drawing/2014/main" id="{00000000-0008-0000-0B00-000013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9525</xdr:rowOff>
        </xdr:from>
        <xdr:to>
          <xdr:col>35</xdr:col>
          <xdr:colOff>190500</xdr:colOff>
          <xdr:row>8</xdr:row>
          <xdr:rowOff>0</xdr:rowOff>
        </xdr:to>
        <xdr:sp macro="" textlink="">
          <xdr:nvSpPr>
            <xdr:cNvPr id="315412" name="Button 20" hidden="1">
              <a:extLst>
                <a:ext uri="{63B3BB69-23CF-44E3-9099-C40C66FF867C}">
                  <a14:compatExt spid="_x0000_s315412"/>
                </a:ext>
                <a:ext uri="{FF2B5EF4-FFF2-40B4-BE49-F238E27FC236}">
                  <a16:creationId xmlns:a16="http://schemas.microsoft.com/office/drawing/2014/main" id="{00000000-0008-0000-0B00-000014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9525</xdr:rowOff>
        </xdr:from>
        <xdr:to>
          <xdr:col>43</xdr:col>
          <xdr:colOff>190500</xdr:colOff>
          <xdr:row>8</xdr:row>
          <xdr:rowOff>0</xdr:rowOff>
        </xdr:to>
        <xdr:sp macro="" textlink="">
          <xdr:nvSpPr>
            <xdr:cNvPr id="315413" name="Button 21" hidden="1">
              <a:extLst>
                <a:ext uri="{63B3BB69-23CF-44E3-9099-C40C66FF867C}">
                  <a14:compatExt spid="_x0000_s315413"/>
                </a:ext>
                <a:ext uri="{FF2B5EF4-FFF2-40B4-BE49-F238E27FC236}">
                  <a16:creationId xmlns:a16="http://schemas.microsoft.com/office/drawing/2014/main" id="{00000000-0008-0000-0B00-000015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9525</xdr:rowOff>
        </xdr:from>
        <xdr:to>
          <xdr:col>51</xdr:col>
          <xdr:colOff>190500</xdr:colOff>
          <xdr:row>8</xdr:row>
          <xdr:rowOff>0</xdr:rowOff>
        </xdr:to>
        <xdr:sp macro="" textlink="">
          <xdr:nvSpPr>
            <xdr:cNvPr id="315414" name="Button 22" hidden="1">
              <a:extLst>
                <a:ext uri="{63B3BB69-23CF-44E3-9099-C40C66FF867C}">
                  <a14:compatExt spid="_x0000_s315414"/>
                </a:ext>
                <a:ext uri="{FF2B5EF4-FFF2-40B4-BE49-F238E27FC236}">
                  <a16:creationId xmlns:a16="http://schemas.microsoft.com/office/drawing/2014/main" id="{00000000-0008-0000-0B00-000016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28575</xdr:rowOff>
        </xdr:from>
        <xdr:to>
          <xdr:col>38</xdr:col>
          <xdr:colOff>0</xdr:colOff>
          <xdr:row>8</xdr:row>
          <xdr:rowOff>0</xdr:rowOff>
        </xdr:to>
        <xdr:sp macro="" textlink="">
          <xdr:nvSpPr>
            <xdr:cNvPr id="315415" name="Button 23" hidden="1">
              <a:extLst>
                <a:ext uri="{63B3BB69-23CF-44E3-9099-C40C66FF867C}">
                  <a14:compatExt spid="_x0000_s315415"/>
                </a:ext>
                <a:ext uri="{FF2B5EF4-FFF2-40B4-BE49-F238E27FC236}">
                  <a16:creationId xmlns:a16="http://schemas.microsoft.com/office/drawing/2014/main" id="{00000000-0008-0000-0B00-000017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28575</xdr:rowOff>
        </xdr:from>
        <xdr:to>
          <xdr:col>46</xdr:col>
          <xdr:colOff>0</xdr:colOff>
          <xdr:row>8</xdr:row>
          <xdr:rowOff>0</xdr:rowOff>
        </xdr:to>
        <xdr:sp macro="" textlink="">
          <xdr:nvSpPr>
            <xdr:cNvPr id="315416" name="Button 24" hidden="1">
              <a:extLst>
                <a:ext uri="{63B3BB69-23CF-44E3-9099-C40C66FF867C}">
                  <a14:compatExt spid="_x0000_s315416"/>
                </a:ext>
                <a:ext uri="{FF2B5EF4-FFF2-40B4-BE49-F238E27FC236}">
                  <a16:creationId xmlns:a16="http://schemas.microsoft.com/office/drawing/2014/main" id="{00000000-0008-0000-0B00-000018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28575</xdr:rowOff>
        </xdr:from>
        <xdr:to>
          <xdr:col>46</xdr:col>
          <xdr:colOff>0</xdr:colOff>
          <xdr:row>8</xdr:row>
          <xdr:rowOff>0</xdr:rowOff>
        </xdr:to>
        <xdr:sp macro="" textlink="">
          <xdr:nvSpPr>
            <xdr:cNvPr id="315417" name="Button 25" hidden="1">
              <a:extLst>
                <a:ext uri="{63B3BB69-23CF-44E3-9099-C40C66FF867C}">
                  <a14:compatExt spid="_x0000_s315417"/>
                </a:ext>
                <a:ext uri="{FF2B5EF4-FFF2-40B4-BE49-F238E27FC236}">
                  <a16:creationId xmlns:a16="http://schemas.microsoft.com/office/drawing/2014/main" id="{00000000-0008-0000-0B00-000019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9525</xdr:colOff>
          <xdr:row>2</xdr:row>
          <xdr:rowOff>0</xdr:rowOff>
        </xdr:from>
        <xdr:to>
          <xdr:col>3</xdr:col>
          <xdr:colOff>1771650</xdr:colOff>
          <xdr:row>2</xdr:row>
          <xdr:rowOff>314325</xdr:rowOff>
        </xdr:to>
        <xdr:sp macro="" textlink="">
          <xdr:nvSpPr>
            <xdr:cNvPr id="65537" name="Button 1" hidden="1">
              <a:extLst>
                <a:ext uri="{63B3BB69-23CF-44E3-9099-C40C66FF867C}">
                  <a14:compatExt spid="_x0000_s65537"/>
                </a:ext>
                <a:ext uri="{FF2B5EF4-FFF2-40B4-BE49-F238E27FC236}">
                  <a16:creationId xmlns:a16="http://schemas.microsoft.com/office/drawing/2014/main" id="{00000000-0008-0000-0C00-0000010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Kampioenen opbouwen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xdr:row>
          <xdr:rowOff>9525</xdr:rowOff>
        </xdr:from>
        <xdr:to>
          <xdr:col>6</xdr:col>
          <xdr:colOff>847725</xdr:colOff>
          <xdr:row>2</xdr:row>
          <xdr:rowOff>314325</xdr:rowOff>
        </xdr:to>
        <xdr:sp macro="" textlink="">
          <xdr:nvSpPr>
            <xdr:cNvPr id="65538" name="Check Box 2" hidden="1">
              <a:extLst>
                <a:ext uri="{63B3BB69-23CF-44E3-9099-C40C66FF867C}">
                  <a14:compatExt spid="_x0000_s65538"/>
                </a:ext>
                <a:ext uri="{FF2B5EF4-FFF2-40B4-BE49-F238E27FC236}">
                  <a16:creationId xmlns:a16="http://schemas.microsoft.com/office/drawing/2014/main" id="{00000000-0008-0000-0C00-0000020001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Per klasse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2</xdr:row>
          <xdr:rowOff>9525</xdr:rowOff>
        </xdr:from>
        <xdr:to>
          <xdr:col>6</xdr:col>
          <xdr:colOff>1543050</xdr:colOff>
          <xdr:row>2</xdr:row>
          <xdr:rowOff>314325</xdr:rowOff>
        </xdr:to>
        <xdr:sp macro="" textlink="">
          <xdr:nvSpPr>
            <xdr:cNvPr id="65540" name="Check Box 4" hidden="1">
              <a:extLst>
                <a:ext uri="{63B3BB69-23CF-44E3-9099-C40C66FF867C}">
                  <a14:compatExt spid="_x0000_s65540"/>
                </a:ext>
                <a:ext uri="{FF2B5EF4-FFF2-40B4-BE49-F238E27FC236}">
                  <a16:creationId xmlns:a16="http://schemas.microsoft.com/office/drawing/2014/main" id="{00000000-0008-0000-0C00-0000040001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Per letter</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5</xdr:row>
          <xdr:rowOff>0</xdr:rowOff>
        </xdr:from>
        <xdr:to>
          <xdr:col>2</xdr:col>
          <xdr:colOff>1114425</xdr:colOff>
          <xdr:row>6</xdr:row>
          <xdr:rowOff>123825</xdr:rowOff>
        </xdr:to>
        <xdr:sp macro="" textlink="">
          <xdr:nvSpPr>
            <xdr:cNvPr id="130049" name="Button 1" hidden="1">
              <a:extLst>
                <a:ext uri="{63B3BB69-23CF-44E3-9099-C40C66FF867C}">
                  <a14:compatExt spid="_x0000_s130049"/>
                </a:ext>
                <a:ext uri="{FF2B5EF4-FFF2-40B4-BE49-F238E27FC236}">
                  <a16:creationId xmlns:a16="http://schemas.microsoft.com/office/drawing/2014/main" id="{00000000-0008-0000-0D00-000001F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Winnaars opbouwen</a:t>
              </a:r>
            </a:p>
            <a:p>
              <a:pPr algn="ctr" rtl="0">
                <a:defRPr sz="1000"/>
              </a:pPr>
              <a:endParaRPr lang="en-US" sz="1000" b="0"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28575</xdr:rowOff>
        </xdr:from>
        <xdr:to>
          <xdr:col>2</xdr:col>
          <xdr:colOff>0</xdr:colOff>
          <xdr:row>8</xdr:row>
          <xdr:rowOff>0</xdr:rowOff>
        </xdr:to>
        <xdr:sp macro="" textlink="">
          <xdr:nvSpPr>
            <xdr:cNvPr id="130061" name="Button 13" hidden="1">
              <a:extLst>
                <a:ext uri="{63B3BB69-23CF-44E3-9099-C40C66FF867C}">
                  <a14:compatExt spid="_x0000_s130061"/>
                </a:ext>
                <a:ext uri="{FF2B5EF4-FFF2-40B4-BE49-F238E27FC236}">
                  <a16:creationId xmlns:a16="http://schemas.microsoft.com/office/drawing/2014/main" id="{00000000-0008-0000-0D00-00000DF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809625</xdr:colOff>
          <xdr:row>5</xdr:row>
          <xdr:rowOff>19050</xdr:rowOff>
        </xdr:from>
        <xdr:to>
          <xdr:col>6</xdr:col>
          <xdr:colOff>209550</xdr:colOff>
          <xdr:row>6</xdr:row>
          <xdr:rowOff>142875</xdr:rowOff>
        </xdr:to>
        <xdr:sp macro="" textlink="">
          <xdr:nvSpPr>
            <xdr:cNvPr id="130073" name="Button 25" hidden="1">
              <a:extLst>
                <a:ext uri="{63B3BB69-23CF-44E3-9099-C40C66FF867C}">
                  <a14:compatExt spid="_x0000_s130073"/>
                </a:ext>
                <a:ext uri="{FF2B5EF4-FFF2-40B4-BE49-F238E27FC236}">
                  <a16:creationId xmlns:a16="http://schemas.microsoft.com/office/drawing/2014/main" id="{00000000-0008-0000-0D00-000019F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Importeren gegevens</a:t>
              </a:r>
            </a:p>
            <a:p>
              <a:pPr algn="ctr" rtl="0">
                <a:defRPr sz="1000"/>
              </a:pPr>
              <a:endParaRPr lang="en-US" sz="1000" b="0"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238125</xdr:colOff>
          <xdr:row>5</xdr:row>
          <xdr:rowOff>9525</xdr:rowOff>
        </xdr:from>
        <xdr:to>
          <xdr:col>10</xdr:col>
          <xdr:colOff>85725</xdr:colOff>
          <xdr:row>6</xdr:row>
          <xdr:rowOff>133350</xdr:rowOff>
        </xdr:to>
        <xdr:sp macro="" textlink="">
          <xdr:nvSpPr>
            <xdr:cNvPr id="130074" name="Button 26" hidden="1">
              <a:extLst>
                <a:ext uri="{63B3BB69-23CF-44E3-9099-C40C66FF867C}">
                  <a14:compatExt spid="_x0000_s130074"/>
                </a:ext>
                <a:ext uri="{FF2B5EF4-FFF2-40B4-BE49-F238E27FC236}">
                  <a16:creationId xmlns:a16="http://schemas.microsoft.com/office/drawing/2014/main" id="{00000000-0008-0000-0D00-00001AF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Verwerken gegevens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1143000</xdr:colOff>
          <xdr:row>5</xdr:row>
          <xdr:rowOff>9525</xdr:rowOff>
        </xdr:from>
        <xdr:to>
          <xdr:col>3</xdr:col>
          <xdr:colOff>771525</xdr:colOff>
          <xdr:row>6</xdr:row>
          <xdr:rowOff>133350</xdr:rowOff>
        </xdr:to>
        <xdr:sp macro="" textlink="">
          <xdr:nvSpPr>
            <xdr:cNvPr id="130075" name="Button 27" hidden="1">
              <a:extLst>
                <a:ext uri="{63B3BB69-23CF-44E3-9099-C40C66FF867C}">
                  <a14:compatExt spid="_x0000_s130075"/>
                </a:ext>
                <a:ext uri="{FF2B5EF4-FFF2-40B4-BE49-F238E27FC236}">
                  <a16:creationId xmlns:a16="http://schemas.microsoft.com/office/drawing/2014/main" id="{00000000-0008-0000-0D00-00001BF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Dubbele paarden/pony's</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285750</xdr:colOff>
          <xdr:row>16</xdr:row>
          <xdr:rowOff>57150</xdr:rowOff>
        </xdr:from>
        <xdr:to>
          <xdr:col>2</xdr:col>
          <xdr:colOff>3028950</xdr:colOff>
          <xdr:row>17</xdr:row>
          <xdr:rowOff>152400</xdr:rowOff>
        </xdr:to>
        <xdr:sp macro="" textlink="">
          <xdr:nvSpPr>
            <xdr:cNvPr id="230402" name="Button 2" hidden="1">
              <a:extLst>
                <a:ext uri="{63B3BB69-23CF-44E3-9099-C40C66FF867C}">
                  <a14:compatExt spid="_x0000_s230402"/>
                </a:ext>
                <a:ext uri="{FF2B5EF4-FFF2-40B4-BE49-F238E27FC236}">
                  <a16:creationId xmlns:a16="http://schemas.microsoft.com/office/drawing/2014/main" id="{00000000-0008-0000-0E00-0000028403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Tabbladen zichtbaar of verbergen</a:t>
              </a:r>
            </a:p>
          </xdr:txBody>
        </xdr:sp>
        <xdr:clientData fPrintsWithSheet="0"/>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1276350</xdr:colOff>
          <xdr:row>2</xdr:row>
          <xdr:rowOff>9525</xdr:rowOff>
        </xdr:from>
        <xdr:to>
          <xdr:col>7</xdr:col>
          <xdr:colOff>2000250</xdr:colOff>
          <xdr:row>3</xdr:row>
          <xdr:rowOff>0</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F00-0000010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Afvaardiging opbouwen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161925</xdr:colOff>
          <xdr:row>5</xdr:row>
          <xdr:rowOff>0</xdr:rowOff>
        </xdr:from>
        <xdr:to>
          <xdr:col>2</xdr:col>
          <xdr:colOff>485775</xdr:colOff>
          <xdr:row>7</xdr:row>
          <xdr:rowOff>9525</xdr:rowOff>
        </xdr:to>
        <xdr:sp macro="" textlink="">
          <xdr:nvSpPr>
            <xdr:cNvPr id="269313" name="Button 1" hidden="1">
              <a:extLst>
                <a:ext uri="{63B3BB69-23CF-44E3-9099-C40C66FF867C}">
                  <a14:compatExt spid="_x0000_s269313"/>
                </a:ext>
                <a:ext uri="{FF2B5EF4-FFF2-40B4-BE49-F238E27FC236}">
                  <a16:creationId xmlns:a16="http://schemas.microsoft.com/office/drawing/2014/main" id="{00000000-0008-0000-0200-0000011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Resultaat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7</xdr:row>
          <xdr:rowOff>19050</xdr:rowOff>
        </xdr:from>
        <xdr:to>
          <xdr:col>8</xdr:col>
          <xdr:colOff>0</xdr:colOff>
          <xdr:row>7</xdr:row>
          <xdr:rowOff>190500</xdr:rowOff>
        </xdr:to>
        <xdr:sp macro="" textlink="">
          <xdr:nvSpPr>
            <xdr:cNvPr id="269314" name="Button 2" hidden="1">
              <a:extLst>
                <a:ext uri="{63B3BB69-23CF-44E3-9099-C40C66FF867C}">
                  <a14:compatExt spid="_x0000_s269314"/>
                </a:ext>
                <a:ext uri="{FF2B5EF4-FFF2-40B4-BE49-F238E27FC236}">
                  <a16:creationId xmlns:a16="http://schemas.microsoft.com/office/drawing/2014/main" id="{00000000-0008-0000-0200-0000021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19050</xdr:colOff>
          <xdr:row>7</xdr:row>
          <xdr:rowOff>9525</xdr:rowOff>
        </xdr:from>
        <xdr:to>
          <xdr:col>16</xdr:col>
          <xdr:colOff>0</xdr:colOff>
          <xdr:row>7</xdr:row>
          <xdr:rowOff>161925</xdr:rowOff>
        </xdr:to>
        <xdr:sp macro="" textlink="">
          <xdr:nvSpPr>
            <xdr:cNvPr id="269315" name="Button 3" hidden="1">
              <a:extLst>
                <a:ext uri="{63B3BB69-23CF-44E3-9099-C40C66FF867C}">
                  <a14:compatExt spid="_x0000_s269315"/>
                </a:ext>
                <a:ext uri="{FF2B5EF4-FFF2-40B4-BE49-F238E27FC236}">
                  <a16:creationId xmlns:a16="http://schemas.microsoft.com/office/drawing/2014/main" id="{00000000-0008-0000-0200-0000031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7</xdr:row>
          <xdr:rowOff>9525</xdr:rowOff>
        </xdr:from>
        <xdr:to>
          <xdr:col>24</xdr:col>
          <xdr:colOff>0</xdr:colOff>
          <xdr:row>7</xdr:row>
          <xdr:rowOff>190500</xdr:rowOff>
        </xdr:to>
        <xdr:sp macro="" textlink="">
          <xdr:nvSpPr>
            <xdr:cNvPr id="269316" name="Button 4" hidden="1">
              <a:extLst>
                <a:ext uri="{63B3BB69-23CF-44E3-9099-C40C66FF867C}">
                  <a14:compatExt spid="_x0000_s269316"/>
                </a:ext>
                <a:ext uri="{FF2B5EF4-FFF2-40B4-BE49-F238E27FC236}">
                  <a16:creationId xmlns:a16="http://schemas.microsoft.com/office/drawing/2014/main" id="{00000000-0008-0000-0200-0000041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31</xdr:col>
          <xdr:colOff>9525</xdr:colOff>
          <xdr:row>7</xdr:row>
          <xdr:rowOff>9525</xdr:rowOff>
        </xdr:from>
        <xdr:to>
          <xdr:col>32</xdr:col>
          <xdr:colOff>0</xdr:colOff>
          <xdr:row>7</xdr:row>
          <xdr:rowOff>180975</xdr:rowOff>
        </xdr:to>
        <xdr:sp macro="" textlink="">
          <xdr:nvSpPr>
            <xdr:cNvPr id="269317" name="Button 5" hidden="1">
              <a:extLst>
                <a:ext uri="{63B3BB69-23CF-44E3-9099-C40C66FF867C}">
                  <a14:compatExt spid="_x0000_s269317"/>
                </a:ext>
                <a:ext uri="{FF2B5EF4-FFF2-40B4-BE49-F238E27FC236}">
                  <a16:creationId xmlns:a16="http://schemas.microsoft.com/office/drawing/2014/main" id="{00000000-0008-0000-0200-0000051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64</xdr:col>
          <xdr:colOff>9525</xdr:colOff>
          <xdr:row>2</xdr:row>
          <xdr:rowOff>9525</xdr:rowOff>
        </xdr:from>
        <xdr:to>
          <xdr:col>66</xdr:col>
          <xdr:colOff>0</xdr:colOff>
          <xdr:row>4</xdr:row>
          <xdr:rowOff>0</xdr:rowOff>
        </xdr:to>
        <xdr:sp macro="" textlink="">
          <xdr:nvSpPr>
            <xdr:cNvPr id="269318" name="Button 6" hidden="1">
              <a:extLst>
                <a:ext uri="{63B3BB69-23CF-44E3-9099-C40C66FF867C}">
                  <a14:compatExt spid="_x0000_s269318"/>
                </a:ext>
                <a:ext uri="{FF2B5EF4-FFF2-40B4-BE49-F238E27FC236}">
                  <a16:creationId xmlns:a16="http://schemas.microsoft.com/office/drawing/2014/main" id="{00000000-0008-0000-0200-0000061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Scherm aanpassen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9525</xdr:colOff>
          <xdr:row>6</xdr:row>
          <xdr:rowOff>152400</xdr:rowOff>
        </xdr:from>
        <xdr:to>
          <xdr:col>13</xdr:col>
          <xdr:colOff>247650</xdr:colOff>
          <xdr:row>8</xdr:row>
          <xdr:rowOff>0</xdr:rowOff>
        </xdr:to>
        <xdr:sp macro="" textlink="">
          <xdr:nvSpPr>
            <xdr:cNvPr id="269319" name="Button 7" hidden="1">
              <a:extLst>
                <a:ext uri="{63B3BB69-23CF-44E3-9099-C40C66FF867C}">
                  <a14:compatExt spid="_x0000_s269319"/>
                </a:ext>
                <a:ext uri="{FF2B5EF4-FFF2-40B4-BE49-F238E27FC236}">
                  <a16:creationId xmlns:a16="http://schemas.microsoft.com/office/drawing/2014/main" id="{00000000-0008-0000-0200-0000071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20</xdr:col>
          <xdr:colOff>190500</xdr:colOff>
          <xdr:row>7</xdr:row>
          <xdr:rowOff>9525</xdr:rowOff>
        </xdr:from>
        <xdr:to>
          <xdr:col>21</xdr:col>
          <xdr:colOff>247650</xdr:colOff>
          <xdr:row>8</xdr:row>
          <xdr:rowOff>0</xdr:rowOff>
        </xdr:to>
        <xdr:sp macro="" textlink="">
          <xdr:nvSpPr>
            <xdr:cNvPr id="269320" name="Button 8" hidden="1">
              <a:extLst>
                <a:ext uri="{63B3BB69-23CF-44E3-9099-C40C66FF867C}">
                  <a14:compatExt spid="_x0000_s269320"/>
                </a:ext>
                <a:ext uri="{FF2B5EF4-FFF2-40B4-BE49-F238E27FC236}">
                  <a16:creationId xmlns:a16="http://schemas.microsoft.com/office/drawing/2014/main" id="{00000000-0008-0000-0200-0000081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0</xdr:colOff>
          <xdr:row>7</xdr:row>
          <xdr:rowOff>28575</xdr:rowOff>
        </xdr:from>
        <xdr:to>
          <xdr:col>30</xdr:col>
          <xdr:colOff>0</xdr:colOff>
          <xdr:row>8</xdr:row>
          <xdr:rowOff>0</xdr:rowOff>
        </xdr:to>
        <xdr:sp macro="" textlink="">
          <xdr:nvSpPr>
            <xdr:cNvPr id="269321" name="Button 9" hidden="1">
              <a:extLst>
                <a:ext uri="{63B3BB69-23CF-44E3-9099-C40C66FF867C}">
                  <a14:compatExt spid="_x0000_s269321"/>
                </a:ext>
                <a:ext uri="{FF2B5EF4-FFF2-40B4-BE49-F238E27FC236}">
                  <a16:creationId xmlns:a16="http://schemas.microsoft.com/office/drawing/2014/main" id="{00000000-0008-0000-0200-0000091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37</xdr:col>
          <xdr:colOff>19050</xdr:colOff>
          <xdr:row>7</xdr:row>
          <xdr:rowOff>0</xdr:rowOff>
        </xdr:from>
        <xdr:to>
          <xdr:col>37</xdr:col>
          <xdr:colOff>238125</xdr:colOff>
          <xdr:row>7</xdr:row>
          <xdr:rowOff>314325</xdr:rowOff>
        </xdr:to>
        <xdr:sp macro="" textlink="">
          <xdr:nvSpPr>
            <xdr:cNvPr id="269322" name="Button 10" hidden="1">
              <a:extLst>
                <a:ext uri="{63B3BB69-23CF-44E3-9099-C40C66FF867C}">
                  <a14:compatExt spid="_x0000_s269322"/>
                </a:ext>
                <a:ext uri="{FF2B5EF4-FFF2-40B4-BE49-F238E27FC236}">
                  <a16:creationId xmlns:a16="http://schemas.microsoft.com/office/drawing/2014/main" id="{00000000-0008-0000-0200-00000A1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7</xdr:row>
          <xdr:rowOff>19050</xdr:rowOff>
        </xdr:from>
        <xdr:to>
          <xdr:col>60</xdr:col>
          <xdr:colOff>390525</xdr:colOff>
          <xdr:row>7</xdr:row>
          <xdr:rowOff>314325</xdr:rowOff>
        </xdr:to>
        <xdr:sp macro="" textlink="">
          <xdr:nvSpPr>
            <xdr:cNvPr id="269323" name="Button 11" hidden="1">
              <a:extLst>
                <a:ext uri="{63B3BB69-23CF-44E3-9099-C40C66FF867C}">
                  <a14:compatExt spid="_x0000_s269323"/>
                </a:ext>
                <a:ext uri="{FF2B5EF4-FFF2-40B4-BE49-F238E27FC236}">
                  <a16:creationId xmlns:a16="http://schemas.microsoft.com/office/drawing/2014/main" id="{00000000-0008-0000-0200-00000B1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beste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0</xdr:colOff>
          <xdr:row>7</xdr:row>
          <xdr:rowOff>28575</xdr:rowOff>
        </xdr:from>
        <xdr:to>
          <xdr:col>61</xdr:col>
          <xdr:colOff>0</xdr:colOff>
          <xdr:row>8</xdr:row>
          <xdr:rowOff>0</xdr:rowOff>
        </xdr:to>
        <xdr:sp macro="" textlink="">
          <xdr:nvSpPr>
            <xdr:cNvPr id="269324" name="Button 12" hidden="1">
              <a:extLst>
                <a:ext uri="{63B3BB69-23CF-44E3-9099-C40C66FF867C}">
                  <a14:compatExt spid="_x0000_s269324"/>
                </a:ext>
                <a:ext uri="{FF2B5EF4-FFF2-40B4-BE49-F238E27FC236}">
                  <a16:creationId xmlns:a16="http://schemas.microsoft.com/office/drawing/2014/main" id="{00000000-0008-0000-0200-00000C1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punten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28575</xdr:rowOff>
        </xdr:from>
        <xdr:to>
          <xdr:col>1</xdr:col>
          <xdr:colOff>9525</xdr:colOff>
          <xdr:row>8</xdr:row>
          <xdr:rowOff>0</xdr:rowOff>
        </xdr:to>
        <xdr:sp macro="" textlink="">
          <xdr:nvSpPr>
            <xdr:cNvPr id="269325" name="Button 13" hidden="1">
              <a:extLst>
                <a:ext uri="{63B3BB69-23CF-44E3-9099-C40C66FF867C}">
                  <a14:compatExt spid="_x0000_s269325"/>
                </a:ext>
                <a:ext uri="{FF2B5EF4-FFF2-40B4-BE49-F238E27FC236}">
                  <a16:creationId xmlns:a16="http://schemas.microsoft.com/office/drawing/2014/main" id="{00000000-0008-0000-0200-00000D1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39</xdr:col>
          <xdr:colOff>9525</xdr:colOff>
          <xdr:row>7</xdr:row>
          <xdr:rowOff>9525</xdr:rowOff>
        </xdr:from>
        <xdr:to>
          <xdr:col>40</xdr:col>
          <xdr:colOff>0</xdr:colOff>
          <xdr:row>7</xdr:row>
          <xdr:rowOff>180975</xdr:rowOff>
        </xdr:to>
        <xdr:sp macro="" textlink="">
          <xdr:nvSpPr>
            <xdr:cNvPr id="269326" name="Button 14" hidden="1">
              <a:extLst>
                <a:ext uri="{63B3BB69-23CF-44E3-9099-C40C66FF867C}">
                  <a14:compatExt spid="_x0000_s269326"/>
                </a:ext>
                <a:ext uri="{FF2B5EF4-FFF2-40B4-BE49-F238E27FC236}">
                  <a16:creationId xmlns:a16="http://schemas.microsoft.com/office/drawing/2014/main" id="{00000000-0008-0000-0200-00000E1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45</xdr:col>
          <xdr:colOff>9525</xdr:colOff>
          <xdr:row>7</xdr:row>
          <xdr:rowOff>9525</xdr:rowOff>
        </xdr:from>
        <xdr:to>
          <xdr:col>45</xdr:col>
          <xdr:colOff>247650</xdr:colOff>
          <xdr:row>8</xdr:row>
          <xdr:rowOff>0</xdr:rowOff>
        </xdr:to>
        <xdr:sp macro="" textlink="">
          <xdr:nvSpPr>
            <xdr:cNvPr id="269327" name="Button 15" hidden="1">
              <a:extLst>
                <a:ext uri="{63B3BB69-23CF-44E3-9099-C40C66FF867C}">
                  <a14:compatExt spid="_x0000_s269327"/>
                </a:ext>
                <a:ext uri="{FF2B5EF4-FFF2-40B4-BE49-F238E27FC236}">
                  <a16:creationId xmlns:a16="http://schemas.microsoft.com/office/drawing/2014/main" id="{00000000-0008-0000-0200-00000F1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47</xdr:col>
          <xdr:colOff>9525</xdr:colOff>
          <xdr:row>7</xdr:row>
          <xdr:rowOff>9525</xdr:rowOff>
        </xdr:from>
        <xdr:to>
          <xdr:col>48</xdr:col>
          <xdr:colOff>0</xdr:colOff>
          <xdr:row>7</xdr:row>
          <xdr:rowOff>180975</xdr:rowOff>
        </xdr:to>
        <xdr:sp macro="" textlink="">
          <xdr:nvSpPr>
            <xdr:cNvPr id="269328" name="Button 16" hidden="1">
              <a:extLst>
                <a:ext uri="{63B3BB69-23CF-44E3-9099-C40C66FF867C}">
                  <a14:compatExt spid="_x0000_s269328"/>
                </a:ext>
                <a:ext uri="{FF2B5EF4-FFF2-40B4-BE49-F238E27FC236}">
                  <a16:creationId xmlns:a16="http://schemas.microsoft.com/office/drawing/2014/main" id="{00000000-0008-0000-0200-0000101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53</xdr:col>
          <xdr:colOff>19050</xdr:colOff>
          <xdr:row>7</xdr:row>
          <xdr:rowOff>9525</xdr:rowOff>
        </xdr:from>
        <xdr:to>
          <xdr:col>53</xdr:col>
          <xdr:colOff>247650</xdr:colOff>
          <xdr:row>8</xdr:row>
          <xdr:rowOff>0</xdr:rowOff>
        </xdr:to>
        <xdr:sp macro="" textlink="">
          <xdr:nvSpPr>
            <xdr:cNvPr id="269329" name="Button 17" hidden="1">
              <a:extLst>
                <a:ext uri="{63B3BB69-23CF-44E3-9099-C40C66FF867C}">
                  <a14:compatExt spid="_x0000_s269329"/>
                </a:ext>
                <a:ext uri="{FF2B5EF4-FFF2-40B4-BE49-F238E27FC236}">
                  <a16:creationId xmlns:a16="http://schemas.microsoft.com/office/drawing/2014/main" id="{00000000-0008-0000-0200-0000111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19050</xdr:colOff>
          <xdr:row>7</xdr:row>
          <xdr:rowOff>9525</xdr:rowOff>
        </xdr:from>
        <xdr:to>
          <xdr:col>11</xdr:col>
          <xdr:colOff>190500</xdr:colOff>
          <xdr:row>8</xdr:row>
          <xdr:rowOff>0</xdr:rowOff>
        </xdr:to>
        <xdr:sp macro="" textlink="">
          <xdr:nvSpPr>
            <xdr:cNvPr id="269330" name="Button 18" hidden="1">
              <a:extLst>
                <a:ext uri="{63B3BB69-23CF-44E3-9099-C40C66FF867C}">
                  <a14:compatExt spid="_x0000_s269330"/>
                </a:ext>
                <a:ext uri="{FF2B5EF4-FFF2-40B4-BE49-F238E27FC236}">
                  <a16:creationId xmlns:a16="http://schemas.microsoft.com/office/drawing/2014/main" id="{00000000-0008-0000-0200-0000121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19050</xdr:colOff>
          <xdr:row>7</xdr:row>
          <xdr:rowOff>9525</xdr:rowOff>
        </xdr:from>
        <xdr:to>
          <xdr:col>19</xdr:col>
          <xdr:colOff>190500</xdr:colOff>
          <xdr:row>8</xdr:row>
          <xdr:rowOff>0</xdr:rowOff>
        </xdr:to>
        <xdr:sp macro="" textlink="">
          <xdr:nvSpPr>
            <xdr:cNvPr id="269331" name="Button 19" hidden="1">
              <a:extLst>
                <a:ext uri="{63B3BB69-23CF-44E3-9099-C40C66FF867C}">
                  <a14:compatExt spid="_x0000_s269331"/>
                </a:ext>
                <a:ext uri="{FF2B5EF4-FFF2-40B4-BE49-F238E27FC236}">
                  <a16:creationId xmlns:a16="http://schemas.microsoft.com/office/drawing/2014/main" id="{00000000-0008-0000-0200-0000131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47625</xdr:colOff>
          <xdr:row>7</xdr:row>
          <xdr:rowOff>9525</xdr:rowOff>
        </xdr:from>
        <xdr:to>
          <xdr:col>27</xdr:col>
          <xdr:colOff>219075</xdr:colOff>
          <xdr:row>7</xdr:row>
          <xdr:rowOff>304800</xdr:rowOff>
        </xdr:to>
        <xdr:sp macro="" textlink="">
          <xdr:nvSpPr>
            <xdr:cNvPr id="269332" name="Button 20" hidden="1">
              <a:extLst>
                <a:ext uri="{63B3BB69-23CF-44E3-9099-C40C66FF867C}">
                  <a14:compatExt spid="_x0000_s269332"/>
                </a:ext>
                <a:ext uri="{FF2B5EF4-FFF2-40B4-BE49-F238E27FC236}">
                  <a16:creationId xmlns:a16="http://schemas.microsoft.com/office/drawing/2014/main" id="{00000000-0008-0000-0200-0000141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0</xdr:rowOff>
        </xdr:from>
        <xdr:to>
          <xdr:col>35</xdr:col>
          <xdr:colOff>200025</xdr:colOff>
          <xdr:row>7</xdr:row>
          <xdr:rowOff>314325</xdr:rowOff>
        </xdr:to>
        <xdr:sp macro="" textlink="">
          <xdr:nvSpPr>
            <xdr:cNvPr id="269333" name="Button 21" hidden="1">
              <a:extLst>
                <a:ext uri="{63B3BB69-23CF-44E3-9099-C40C66FF867C}">
                  <a14:compatExt spid="_x0000_s269333"/>
                </a:ext>
                <a:ext uri="{FF2B5EF4-FFF2-40B4-BE49-F238E27FC236}">
                  <a16:creationId xmlns:a16="http://schemas.microsoft.com/office/drawing/2014/main" id="{00000000-0008-0000-0200-0000151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9525</xdr:rowOff>
        </xdr:from>
        <xdr:to>
          <xdr:col>38</xdr:col>
          <xdr:colOff>0</xdr:colOff>
          <xdr:row>8</xdr:row>
          <xdr:rowOff>0</xdr:rowOff>
        </xdr:to>
        <xdr:sp macro="" textlink="">
          <xdr:nvSpPr>
            <xdr:cNvPr id="269334" name="Button 22" hidden="1">
              <a:extLst>
                <a:ext uri="{63B3BB69-23CF-44E3-9099-C40C66FF867C}">
                  <a14:compatExt spid="_x0000_s269334"/>
                </a:ext>
                <a:ext uri="{FF2B5EF4-FFF2-40B4-BE49-F238E27FC236}">
                  <a16:creationId xmlns:a16="http://schemas.microsoft.com/office/drawing/2014/main" id="{00000000-0008-0000-0200-0000161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ex.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0</xdr:rowOff>
        </xdr:from>
        <xdr:to>
          <xdr:col>46</xdr:col>
          <xdr:colOff>0</xdr:colOff>
          <xdr:row>7</xdr:row>
          <xdr:rowOff>314325</xdr:rowOff>
        </xdr:to>
        <xdr:sp macro="" textlink="">
          <xdr:nvSpPr>
            <xdr:cNvPr id="269335" name="Button 23" hidden="1">
              <a:extLst>
                <a:ext uri="{63B3BB69-23CF-44E3-9099-C40C66FF867C}">
                  <a14:compatExt spid="_x0000_s269335"/>
                </a:ext>
                <a:ext uri="{FF2B5EF4-FFF2-40B4-BE49-F238E27FC236}">
                  <a16:creationId xmlns:a16="http://schemas.microsoft.com/office/drawing/2014/main" id="{00000000-0008-0000-0200-0000171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ex.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7</xdr:row>
          <xdr:rowOff>9525</xdr:rowOff>
        </xdr:from>
        <xdr:to>
          <xdr:col>3</xdr:col>
          <xdr:colOff>0</xdr:colOff>
          <xdr:row>7</xdr:row>
          <xdr:rowOff>190500</xdr:rowOff>
        </xdr:to>
        <xdr:sp macro="" textlink="">
          <xdr:nvSpPr>
            <xdr:cNvPr id="269336" name="Button 24" hidden="1">
              <a:extLst>
                <a:ext uri="{63B3BB69-23CF-44E3-9099-C40C66FF867C}">
                  <a14:compatExt spid="_x0000_s269336"/>
                </a:ext>
                <a:ext uri="{FF2B5EF4-FFF2-40B4-BE49-F238E27FC236}">
                  <a16:creationId xmlns:a16="http://schemas.microsoft.com/office/drawing/2014/main" id="{00000000-0008-0000-0200-0000181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Sortering Naam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0</xdr:rowOff>
        </xdr:from>
        <xdr:to>
          <xdr:col>43</xdr:col>
          <xdr:colOff>200025</xdr:colOff>
          <xdr:row>7</xdr:row>
          <xdr:rowOff>314325</xdr:rowOff>
        </xdr:to>
        <xdr:sp macro="" textlink="">
          <xdr:nvSpPr>
            <xdr:cNvPr id="269337" name="Button 25" hidden="1">
              <a:extLst>
                <a:ext uri="{63B3BB69-23CF-44E3-9099-C40C66FF867C}">
                  <a14:compatExt spid="_x0000_s269337"/>
                </a:ext>
                <a:ext uri="{FF2B5EF4-FFF2-40B4-BE49-F238E27FC236}">
                  <a16:creationId xmlns:a16="http://schemas.microsoft.com/office/drawing/2014/main" id="{00000000-0008-0000-0200-0000191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0</xdr:rowOff>
        </xdr:from>
        <xdr:to>
          <xdr:col>51</xdr:col>
          <xdr:colOff>200025</xdr:colOff>
          <xdr:row>7</xdr:row>
          <xdr:rowOff>314325</xdr:rowOff>
        </xdr:to>
        <xdr:sp macro="" textlink="">
          <xdr:nvSpPr>
            <xdr:cNvPr id="269338" name="Button 26" hidden="1">
              <a:extLst>
                <a:ext uri="{63B3BB69-23CF-44E3-9099-C40C66FF867C}">
                  <a14:compatExt spid="_x0000_s269338"/>
                </a:ext>
                <a:ext uri="{FF2B5EF4-FFF2-40B4-BE49-F238E27FC236}">
                  <a16:creationId xmlns:a16="http://schemas.microsoft.com/office/drawing/2014/main" id="{00000000-0008-0000-0200-00001A1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161925</xdr:colOff>
          <xdr:row>5</xdr:row>
          <xdr:rowOff>0</xdr:rowOff>
        </xdr:from>
        <xdr:to>
          <xdr:col>2</xdr:col>
          <xdr:colOff>485775</xdr:colOff>
          <xdr:row>7</xdr:row>
          <xdr:rowOff>9525</xdr:rowOff>
        </xdr:to>
        <xdr:sp macro="" textlink="">
          <xdr:nvSpPr>
            <xdr:cNvPr id="295937" name="Button 1" hidden="1">
              <a:extLst>
                <a:ext uri="{63B3BB69-23CF-44E3-9099-C40C66FF867C}">
                  <a14:compatExt spid="_x0000_s295937"/>
                </a:ext>
                <a:ext uri="{FF2B5EF4-FFF2-40B4-BE49-F238E27FC236}">
                  <a16:creationId xmlns:a16="http://schemas.microsoft.com/office/drawing/2014/main" id="{00000000-0008-0000-0300-0000018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Resultaat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7</xdr:row>
          <xdr:rowOff>19050</xdr:rowOff>
        </xdr:from>
        <xdr:to>
          <xdr:col>8</xdr:col>
          <xdr:colOff>0</xdr:colOff>
          <xdr:row>7</xdr:row>
          <xdr:rowOff>190500</xdr:rowOff>
        </xdr:to>
        <xdr:sp macro="" textlink="">
          <xdr:nvSpPr>
            <xdr:cNvPr id="295938" name="Button 2" hidden="1">
              <a:extLst>
                <a:ext uri="{63B3BB69-23CF-44E3-9099-C40C66FF867C}">
                  <a14:compatExt spid="_x0000_s295938"/>
                </a:ext>
                <a:ext uri="{FF2B5EF4-FFF2-40B4-BE49-F238E27FC236}">
                  <a16:creationId xmlns:a16="http://schemas.microsoft.com/office/drawing/2014/main" id="{00000000-0008-0000-0300-0000028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19050</xdr:colOff>
          <xdr:row>7</xdr:row>
          <xdr:rowOff>9525</xdr:rowOff>
        </xdr:from>
        <xdr:to>
          <xdr:col>16</xdr:col>
          <xdr:colOff>0</xdr:colOff>
          <xdr:row>7</xdr:row>
          <xdr:rowOff>161925</xdr:rowOff>
        </xdr:to>
        <xdr:sp macro="" textlink="">
          <xdr:nvSpPr>
            <xdr:cNvPr id="295939" name="Button 3" hidden="1">
              <a:extLst>
                <a:ext uri="{63B3BB69-23CF-44E3-9099-C40C66FF867C}">
                  <a14:compatExt spid="_x0000_s295939"/>
                </a:ext>
                <a:ext uri="{FF2B5EF4-FFF2-40B4-BE49-F238E27FC236}">
                  <a16:creationId xmlns:a16="http://schemas.microsoft.com/office/drawing/2014/main" id="{00000000-0008-0000-0300-0000038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7</xdr:row>
          <xdr:rowOff>9525</xdr:rowOff>
        </xdr:from>
        <xdr:to>
          <xdr:col>24</xdr:col>
          <xdr:colOff>0</xdr:colOff>
          <xdr:row>7</xdr:row>
          <xdr:rowOff>190500</xdr:rowOff>
        </xdr:to>
        <xdr:sp macro="" textlink="">
          <xdr:nvSpPr>
            <xdr:cNvPr id="295940" name="Button 4" hidden="1">
              <a:extLst>
                <a:ext uri="{63B3BB69-23CF-44E3-9099-C40C66FF867C}">
                  <a14:compatExt spid="_x0000_s295940"/>
                </a:ext>
                <a:ext uri="{FF2B5EF4-FFF2-40B4-BE49-F238E27FC236}">
                  <a16:creationId xmlns:a16="http://schemas.microsoft.com/office/drawing/2014/main" id="{00000000-0008-0000-0300-0000048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31</xdr:col>
          <xdr:colOff>9525</xdr:colOff>
          <xdr:row>7</xdr:row>
          <xdr:rowOff>9525</xdr:rowOff>
        </xdr:from>
        <xdr:to>
          <xdr:col>32</xdr:col>
          <xdr:colOff>0</xdr:colOff>
          <xdr:row>7</xdr:row>
          <xdr:rowOff>180975</xdr:rowOff>
        </xdr:to>
        <xdr:sp macro="" textlink="">
          <xdr:nvSpPr>
            <xdr:cNvPr id="295941" name="Button 5" hidden="1">
              <a:extLst>
                <a:ext uri="{63B3BB69-23CF-44E3-9099-C40C66FF867C}">
                  <a14:compatExt spid="_x0000_s295941"/>
                </a:ext>
                <a:ext uri="{FF2B5EF4-FFF2-40B4-BE49-F238E27FC236}">
                  <a16:creationId xmlns:a16="http://schemas.microsoft.com/office/drawing/2014/main" id="{00000000-0008-0000-0300-0000058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64</xdr:col>
          <xdr:colOff>9525</xdr:colOff>
          <xdr:row>2</xdr:row>
          <xdr:rowOff>9525</xdr:rowOff>
        </xdr:from>
        <xdr:to>
          <xdr:col>66</xdr:col>
          <xdr:colOff>0</xdr:colOff>
          <xdr:row>4</xdr:row>
          <xdr:rowOff>0</xdr:rowOff>
        </xdr:to>
        <xdr:sp macro="" textlink="">
          <xdr:nvSpPr>
            <xdr:cNvPr id="295942" name="Button 6" hidden="1">
              <a:extLst>
                <a:ext uri="{63B3BB69-23CF-44E3-9099-C40C66FF867C}">
                  <a14:compatExt spid="_x0000_s295942"/>
                </a:ext>
                <a:ext uri="{FF2B5EF4-FFF2-40B4-BE49-F238E27FC236}">
                  <a16:creationId xmlns:a16="http://schemas.microsoft.com/office/drawing/2014/main" id="{00000000-0008-0000-0300-0000068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Scherm aanpassen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9525</xdr:colOff>
          <xdr:row>6</xdr:row>
          <xdr:rowOff>152400</xdr:rowOff>
        </xdr:from>
        <xdr:to>
          <xdr:col>13</xdr:col>
          <xdr:colOff>247650</xdr:colOff>
          <xdr:row>8</xdr:row>
          <xdr:rowOff>0</xdr:rowOff>
        </xdr:to>
        <xdr:sp macro="" textlink="">
          <xdr:nvSpPr>
            <xdr:cNvPr id="295943" name="Button 7" hidden="1">
              <a:extLst>
                <a:ext uri="{63B3BB69-23CF-44E3-9099-C40C66FF867C}">
                  <a14:compatExt spid="_x0000_s295943"/>
                </a:ext>
                <a:ext uri="{FF2B5EF4-FFF2-40B4-BE49-F238E27FC236}">
                  <a16:creationId xmlns:a16="http://schemas.microsoft.com/office/drawing/2014/main" id="{00000000-0008-0000-0300-0000078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20</xdr:col>
          <xdr:colOff>190500</xdr:colOff>
          <xdr:row>7</xdr:row>
          <xdr:rowOff>9525</xdr:rowOff>
        </xdr:from>
        <xdr:to>
          <xdr:col>21</xdr:col>
          <xdr:colOff>247650</xdr:colOff>
          <xdr:row>8</xdr:row>
          <xdr:rowOff>0</xdr:rowOff>
        </xdr:to>
        <xdr:sp macro="" textlink="">
          <xdr:nvSpPr>
            <xdr:cNvPr id="295944" name="Button 8" hidden="1">
              <a:extLst>
                <a:ext uri="{63B3BB69-23CF-44E3-9099-C40C66FF867C}">
                  <a14:compatExt spid="_x0000_s295944"/>
                </a:ext>
                <a:ext uri="{FF2B5EF4-FFF2-40B4-BE49-F238E27FC236}">
                  <a16:creationId xmlns:a16="http://schemas.microsoft.com/office/drawing/2014/main" id="{00000000-0008-0000-0300-0000088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0</xdr:colOff>
          <xdr:row>7</xdr:row>
          <xdr:rowOff>28575</xdr:rowOff>
        </xdr:from>
        <xdr:to>
          <xdr:col>30</xdr:col>
          <xdr:colOff>0</xdr:colOff>
          <xdr:row>8</xdr:row>
          <xdr:rowOff>0</xdr:rowOff>
        </xdr:to>
        <xdr:sp macro="" textlink="">
          <xdr:nvSpPr>
            <xdr:cNvPr id="295945" name="Button 9" hidden="1">
              <a:extLst>
                <a:ext uri="{63B3BB69-23CF-44E3-9099-C40C66FF867C}">
                  <a14:compatExt spid="_x0000_s295945"/>
                </a:ext>
                <a:ext uri="{FF2B5EF4-FFF2-40B4-BE49-F238E27FC236}">
                  <a16:creationId xmlns:a16="http://schemas.microsoft.com/office/drawing/2014/main" id="{00000000-0008-0000-0300-0000098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37</xdr:col>
          <xdr:colOff>19050</xdr:colOff>
          <xdr:row>7</xdr:row>
          <xdr:rowOff>0</xdr:rowOff>
        </xdr:from>
        <xdr:to>
          <xdr:col>37</xdr:col>
          <xdr:colOff>238125</xdr:colOff>
          <xdr:row>7</xdr:row>
          <xdr:rowOff>314325</xdr:rowOff>
        </xdr:to>
        <xdr:sp macro="" textlink="">
          <xdr:nvSpPr>
            <xdr:cNvPr id="295946" name="Button 10" hidden="1">
              <a:extLst>
                <a:ext uri="{63B3BB69-23CF-44E3-9099-C40C66FF867C}">
                  <a14:compatExt spid="_x0000_s295946"/>
                </a:ext>
                <a:ext uri="{FF2B5EF4-FFF2-40B4-BE49-F238E27FC236}">
                  <a16:creationId xmlns:a16="http://schemas.microsoft.com/office/drawing/2014/main" id="{00000000-0008-0000-0300-00000A8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7</xdr:row>
          <xdr:rowOff>19050</xdr:rowOff>
        </xdr:from>
        <xdr:to>
          <xdr:col>60</xdr:col>
          <xdr:colOff>390525</xdr:colOff>
          <xdr:row>7</xdr:row>
          <xdr:rowOff>314325</xdr:rowOff>
        </xdr:to>
        <xdr:sp macro="" textlink="">
          <xdr:nvSpPr>
            <xdr:cNvPr id="295947" name="Button 11" hidden="1">
              <a:extLst>
                <a:ext uri="{63B3BB69-23CF-44E3-9099-C40C66FF867C}">
                  <a14:compatExt spid="_x0000_s295947"/>
                </a:ext>
                <a:ext uri="{FF2B5EF4-FFF2-40B4-BE49-F238E27FC236}">
                  <a16:creationId xmlns:a16="http://schemas.microsoft.com/office/drawing/2014/main" id="{00000000-0008-0000-0300-00000B8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beste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0</xdr:colOff>
          <xdr:row>7</xdr:row>
          <xdr:rowOff>28575</xdr:rowOff>
        </xdr:from>
        <xdr:to>
          <xdr:col>61</xdr:col>
          <xdr:colOff>0</xdr:colOff>
          <xdr:row>8</xdr:row>
          <xdr:rowOff>0</xdr:rowOff>
        </xdr:to>
        <xdr:sp macro="" textlink="">
          <xdr:nvSpPr>
            <xdr:cNvPr id="295948" name="Button 12" hidden="1">
              <a:extLst>
                <a:ext uri="{63B3BB69-23CF-44E3-9099-C40C66FF867C}">
                  <a14:compatExt spid="_x0000_s295948"/>
                </a:ext>
                <a:ext uri="{FF2B5EF4-FFF2-40B4-BE49-F238E27FC236}">
                  <a16:creationId xmlns:a16="http://schemas.microsoft.com/office/drawing/2014/main" id="{00000000-0008-0000-0300-00000C8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punten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28575</xdr:rowOff>
        </xdr:from>
        <xdr:to>
          <xdr:col>1</xdr:col>
          <xdr:colOff>9525</xdr:colOff>
          <xdr:row>8</xdr:row>
          <xdr:rowOff>0</xdr:rowOff>
        </xdr:to>
        <xdr:sp macro="" textlink="">
          <xdr:nvSpPr>
            <xdr:cNvPr id="295949" name="Button 13" hidden="1">
              <a:extLst>
                <a:ext uri="{63B3BB69-23CF-44E3-9099-C40C66FF867C}">
                  <a14:compatExt spid="_x0000_s295949"/>
                </a:ext>
                <a:ext uri="{FF2B5EF4-FFF2-40B4-BE49-F238E27FC236}">
                  <a16:creationId xmlns:a16="http://schemas.microsoft.com/office/drawing/2014/main" id="{00000000-0008-0000-0300-00000D8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39</xdr:col>
          <xdr:colOff>9525</xdr:colOff>
          <xdr:row>7</xdr:row>
          <xdr:rowOff>9525</xdr:rowOff>
        </xdr:from>
        <xdr:to>
          <xdr:col>40</xdr:col>
          <xdr:colOff>0</xdr:colOff>
          <xdr:row>7</xdr:row>
          <xdr:rowOff>180975</xdr:rowOff>
        </xdr:to>
        <xdr:sp macro="" textlink="">
          <xdr:nvSpPr>
            <xdr:cNvPr id="295950" name="Button 14" hidden="1">
              <a:extLst>
                <a:ext uri="{63B3BB69-23CF-44E3-9099-C40C66FF867C}">
                  <a14:compatExt spid="_x0000_s295950"/>
                </a:ext>
                <a:ext uri="{FF2B5EF4-FFF2-40B4-BE49-F238E27FC236}">
                  <a16:creationId xmlns:a16="http://schemas.microsoft.com/office/drawing/2014/main" id="{00000000-0008-0000-0300-00000E8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45</xdr:col>
          <xdr:colOff>9525</xdr:colOff>
          <xdr:row>7</xdr:row>
          <xdr:rowOff>9525</xdr:rowOff>
        </xdr:from>
        <xdr:to>
          <xdr:col>45</xdr:col>
          <xdr:colOff>247650</xdr:colOff>
          <xdr:row>8</xdr:row>
          <xdr:rowOff>0</xdr:rowOff>
        </xdr:to>
        <xdr:sp macro="" textlink="">
          <xdr:nvSpPr>
            <xdr:cNvPr id="295951" name="Button 15" hidden="1">
              <a:extLst>
                <a:ext uri="{63B3BB69-23CF-44E3-9099-C40C66FF867C}">
                  <a14:compatExt spid="_x0000_s295951"/>
                </a:ext>
                <a:ext uri="{FF2B5EF4-FFF2-40B4-BE49-F238E27FC236}">
                  <a16:creationId xmlns:a16="http://schemas.microsoft.com/office/drawing/2014/main" id="{00000000-0008-0000-0300-00000F8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47</xdr:col>
          <xdr:colOff>9525</xdr:colOff>
          <xdr:row>7</xdr:row>
          <xdr:rowOff>9525</xdr:rowOff>
        </xdr:from>
        <xdr:to>
          <xdr:col>48</xdr:col>
          <xdr:colOff>0</xdr:colOff>
          <xdr:row>7</xdr:row>
          <xdr:rowOff>180975</xdr:rowOff>
        </xdr:to>
        <xdr:sp macro="" textlink="">
          <xdr:nvSpPr>
            <xdr:cNvPr id="295952" name="Button 16" hidden="1">
              <a:extLst>
                <a:ext uri="{63B3BB69-23CF-44E3-9099-C40C66FF867C}">
                  <a14:compatExt spid="_x0000_s295952"/>
                </a:ext>
                <a:ext uri="{FF2B5EF4-FFF2-40B4-BE49-F238E27FC236}">
                  <a16:creationId xmlns:a16="http://schemas.microsoft.com/office/drawing/2014/main" id="{00000000-0008-0000-0300-0000108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53</xdr:col>
          <xdr:colOff>19050</xdr:colOff>
          <xdr:row>7</xdr:row>
          <xdr:rowOff>9525</xdr:rowOff>
        </xdr:from>
        <xdr:to>
          <xdr:col>53</xdr:col>
          <xdr:colOff>247650</xdr:colOff>
          <xdr:row>8</xdr:row>
          <xdr:rowOff>0</xdr:rowOff>
        </xdr:to>
        <xdr:sp macro="" textlink="">
          <xdr:nvSpPr>
            <xdr:cNvPr id="295953" name="Button 17" hidden="1">
              <a:extLst>
                <a:ext uri="{63B3BB69-23CF-44E3-9099-C40C66FF867C}">
                  <a14:compatExt spid="_x0000_s295953"/>
                </a:ext>
                <a:ext uri="{FF2B5EF4-FFF2-40B4-BE49-F238E27FC236}">
                  <a16:creationId xmlns:a16="http://schemas.microsoft.com/office/drawing/2014/main" id="{00000000-0008-0000-0300-0000118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19050</xdr:colOff>
          <xdr:row>7</xdr:row>
          <xdr:rowOff>9525</xdr:rowOff>
        </xdr:from>
        <xdr:to>
          <xdr:col>11</xdr:col>
          <xdr:colOff>190500</xdr:colOff>
          <xdr:row>8</xdr:row>
          <xdr:rowOff>0</xdr:rowOff>
        </xdr:to>
        <xdr:sp macro="" textlink="">
          <xdr:nvSpPr>
            <xdr:cNvPr id="295954" name="Button 18" hidden="1">
              <a:extLst>
                <a:ext uri="{63B3BB69-23CF-44E3-9099-C40C66FF867C}">
                  <a14:compatExt spid="_x0000_s295954"/>
                </a:ext>
                <a:ext uri="{FF2B5EF4-FFF2-40B4-BE49-F238E27FC236}">
                  <a16:creationId xmlns:a16="http://schemas.microsoft.com/office/drawing/2014/main" id="{00000000-0008-0000-0300-0000128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19050</xdr:colOff>
          <xdr:row>7</xdr:row>
          <xdr:rowOff>9525</xdr:rowOff>
        </xdr:from>
        <xdr:to>
          <xdr:col>19</xdr:col>
          <xdr:colOff>190500</xdr:colOff>
          <xdr:row>8</xdr:row>
          <xdr:rowOff>0</xdr:rowOff>
        </xdr:to>
        <xdr:sp macro="" textlink="">
          <xdr:nvSpPr>
            <xdr:cNvPr id="295955" name="Button 19" hidden="1">
              <a:extLst>
                <a:ext uri="{63B3BB69-23CF-44E3-9099-C40C66FF867C}">
                  <a14:compatExt spid="_x0000_s295955"/>
                </a:ext>
                <a:ext uri="{FF2B5EF4-FFF2-40B4-BE49-F238E27FC236}">
                  <a16:creationId xmlns:a16="http://schemas.microsoft.com/office/drawing/2014/main" id="{00000000-0008-0000-0300-0000138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47625</xdr:colOff>
          <xdr:row>7</xdr:row>
          <xdr:rowOff>9525</xdr:rowOff>
        </xdr:from>
        <xdr:to>
          <xdr:col>27</xdr:col>
          <xdr:colOff>219075</xdr:colOff>
          <xdr:row>7</xdr:row>
          <xdr:rowOff>304800</xdr:rowOff>
        </xdr:to>
        <xdr:sp macro="" textlink="">
          <xdr:nvSpPr>
            <xdr:cNvPr id="295956" name="Button 20" hidden="1">
              <a:extLst>
                <a:ext uri="{63B3BB69-23CF-44E3-9099-C40C66FF867C}">
                  <a14:compatExt spid="_x0000_s295956"/>
                </a:ext>
                <a:ext uri="{FF2B5EF4-FFF2-40B4-BE49-F238E27FC236}">
                  <a16:creationId xmlns:a16="http://schemas.microsoft.com/office/drawing/2014/main" id="{00000000-0008-0000-0300-0000148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0</xdr:rowOff>
        </xdr:from>
        <xdr:to>
          <xdr:col>35</xdr:col>
          <xdr:colOff>200025</xdr:colOff>
          <xdr:row>7</xdr:row>
          <xdr:rowOff>314325</xdr:rowOff>
        </xdr:to>
        <xdr:sp macro="" textlink="">
          <xdr:nvSpPr>
            <xdr:cNvPr id="295957" name="Button 21" hidden="1">
              <a:extLst>
                <a:ext uri="{63B3BB69-23CF-44E3-9099-C40C66FF867C}">
                  <a14:compatExt spid="_x0000_s295957"/>
                </a:ext>
                <a:ext uri="{FF2B5EF4-FFF2-40B4-BE49-F238E27FC236}">
                  <a16:creationId xmlns:a16="http://schemas.microsoft.com/office/drawing/2014/main" id="{00000000-0008-0000-0300-0000158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9525</xdr:rowOff>
        </xdr:from>
        <xdr:to>
          <xdr:col>38</xdr:col>
          <xdr:colOff>0</xdr:colOff>
          <xdr:row>8</xdr:row>
          <xdr:rowOff>0</xdr:rowOff>
        </xdr:to>
        <xdr:sp macro="" textlink="">
          <xdr:nvSpPr>
            <xdr:cNvPr id="295958" name="Button 22" hidden="1">
              <a:extLst>
                <a:ext uri="{63B3BB69-23CF-44E3-9099-C40C66FF867C}">
                  <a14:compatExt spid="_x0000_s295958"/>
                </a:ext>
                <a:ext uri="{FF2B5EF4-FFF2-40B4-BE49-F238E27FC236}">
                  <a16:creationId xmlns:a16="http://schemas.microsoft.com/office/drawing/2014/main" id="{00000000-0008-0000-0300-0000168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ex.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0</xdr:rowOff>
        </xdr:from>
        <xdr:to>
          <xdr:col>46</xdr:col>
          <xdr:colOff>0</xdr:colOff>
          <xdr:row>7</xdr:row>
          <xdr:rowOff>314325</xdr:rowOff>
        </xdr:to>
        <xdr:sp macro="" textlink="">
          <xdr:nvSpPr>
            <xdr:cNvPr id="295959" name="Button 23" hidden="1">
              <a:extLst>
                <a:ext uri="{63B3BB69-23CF-44E3-9099-C40C66FF867C}">
                  <a14:compatExt spid="_x0000_s295959"/>
                </a:ext>
                <a:ext uri="{FF2B5EF4-FFF2-40B4-BE49-F238E27FC236}">
                  <a16:creationId xmlns:a16="http://schemas.microsoft.com/office/drawing/2014/main" id="{00000000-0008-0000-0300-0000178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ex.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7</xdr:row>
          <xdr:rowOff>9525</xdr:rowOff>
        </xdr:from>
        <xdr:to>
          <xdr:col>3</xdr:col>
          <xdr:colOff>0</xdr:colOff>
          <xdr:row>7</xdr:row>
          <xdr:rowOff>190500</xdr:rowOff>
        </xdr:to>
        <xdr:sp macro="" textlink="">
          <xdr:nvSpPr>
            <xdr:cNvPr id="295960" name="Button 24" hidden="1">
              <a:extLst>
                <a:ext uri="{63B3BB69-23CF-44E3-9099-C40C66FF867C}">
                  <a14:compatExt spid="_x0000_s295960"/>
                </a:ext>
                <a:ext uri="{FF2B5EF4-FFF2-40B4-BE49-F238E27FC236}">
                  <a16:creationId xmlns:a16="http://schemas.microsoft.com/office/drawing/2014/main" id="{00000000-0008-0000-0300-0000188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Sortering Naam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0</xdr:rowOff>
        </xdr:from>
        <xdr:to>
          <xdr:col>43</xdr:col>
          <xdr:colOff>200025</xdr:colOff>
          <xdr:row>7</xdr:row>
          <xdr:rowOff>314325</xdr:rowOff>
        </xdr:to>
        <xdr:sp macro="" textlink="">
          <xdr:nvSpPr>
            <xdr:cNvPr id="295961" name="Button 25" hidden="1">
              <a:extLst>
                <a:ext uri="{63B3BB69-23CF-44E3-9099-C40C66FF867C}">
                  <a14:compatExt spid="_x0000_s295961"/>
                </a:ext>
                <a:ext uri="{FF2B5EF4-FFF2-40B4-BE49-F238E27FC236}">
                  <a16:creationId xmlns:a16="http://schemas.microsoft.com/office/drawing/2014/main" id="{00000000-0008-0000-0300-0000198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0</xdr:rowOff>
        </xdr:from>
        <xdr:to>
          <xdr:col>51</xdr:col>
          <xdr:colOff>200025</xdr:colOff>
          <xdr:row>7</xdr:row>
          <xdr:rowOff>314325</xdr:rowOff>
        </xdr:to>
        <xdr:sp macro="" textlink="">
          <xdr:nvSpPr>
            <xdr:cNvPr id="295962" name="Button 26" hidden="1">
              <a:extLst>
                <a:ext uri="{63B3BB69-23CF-44E3-9099-C40C66FF867C}">
                  <a14:compatExt spid="_x0000_s295962"/>
                </a:ext>
                <a:ext uri="{FF2B5EF4-FFF2-40B4-BE49-F238E27FC236}">
                  <a16:creationId xmlns:a16="http://schemas.microsoft.com/office/drawing/2014/main" id="{00000000-0008-0000-0300-00001A8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161925</xdr:colOff>
          <xdr:row>5</xdr:row>
          <xdr:rowOff>0</xdr:rowOff>
        </xdr:from>
        <xdr:to>
          <xdr:col>2</xdr:col>
          <xdr:colOff>485775</xdr:colOff>
          <xdr:row>7</xdr:row>
          <xdr:rowOff>9525</xdr:rowOff>
        </xdr:to>
        <xdr:sp macro="" textlink="">
          <xdr:nvSpPr>
            <xdr:cNvPr id="159745" name="Button 1" hidden="1">
              <a:extLst>
                <a:ext uri="{63B3BB69-23CF-44E3-9099-C40C66FF867C}">
                  <a14:compatExt spid="_x0000_s159745"/>
                </a:ext>
                <a:ext uri="{FF2B5EF4-FFF2-40B4-BE49-F238E27FC236}">
                  <a16:creationId xmlns:a16="http://schemas.microsoft.com/office/drawing/2014/main" id="{00000000-0008-0000-0400-000001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Resultaat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7</xdr:row>
          <xdr:rowOff>19050</xdr:rowOff>
        </xdr:from>
        <xdr:to>
          <xdr:col>8</xdr:col>
          <xdr:colOff>0</xdr:colOff>
          <xdr:row>7</xdr:row>
          <xdr:rowOff>190500</xdr:rowOff>
        </xdr:to>
        <xdr:sp macro="" textlink="">
          <xdr:nvSpPr>
            <xdr:cNvPr id="159746" name="Button 2" hidden="1">
              <a:extLst>
                <a:ext uri="{63B3BB69-23CF-44E3-9099-C40C66FF867C}">
                  <a14:compatExt spid="_x0000_s159746"/>
                </a:ext>
                <a:ext uri="{FF2B5EF4-FFF2-40B4-BE49-F238E27FC236}">
                  <a16:creationId xmlns:a16="http://schemas.microsoft.com/office/drawing/2014/main" id="{00000000-0008-0000-0400-000002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19050</xdr:colOff>
          <xdr:row>7</xdr:row>
          <xdr:rowOff>9525</xdr:rowOff>
        </xdr:from>
        <xdr:to>
          <xdr:col>16</xdr:col>
          <xdr:colOff>0</xdr:colOff>
          <xdr:row>7</xdr:row>
          <xdr:rowOff>161925</xdr:rowOff>
        </xdr:to>
        <xdr:sp macro="" textlink="">
          <xdr:nvSpPr>
            <xdr:cNvPr id="159747" name="Button 3" hidden="1">
              <a:extLst>
                <a:ext uri="{63B3BB69-23CF-44E3-9099-C40C66FF867C}">
                  <a14:compatExt spid="_x0000_s159747"/>
                </a:ext>
                <a:ext uri="{FF2B5EF4-FFF2-40B4-BE49-F238E27FC236}">
                  <a16:creationId xmlns:a16="http://schemas.microsoft.com/office/drawing/2014/main" id="{00000000-0008-0000-0400-000003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7</xdr:row>
          <xdr:rowOff>9525</xdr:rowOff>
        </xdr:from>
        <xdr:to>
          <xdr:col>24</xdr:col>
          <xdr:colOff>0</xdr:colOff>
          <xdr:row>7</xdr:row>
          <xdr:rowOff>190500</xdr:rowOff>
        </xdr:to>
        <xdr:sp macro="" textlink="">
          <xdr:nvSpPr>
            <xdr:cNvPr id="159748" name="Button 4" hidden="1">
              <a:extLst>
                <a:ext uri="{63B3BB69-23CF-44E3-9099-C40C66FF867C}">
                  <a14:compatExt spid="_x0000_s159748"/>
                </a:ext>
                <a:ext uri="{FF2B5EF4-FFF2-40B4-BE49-F238E27FC236}">
                  <a16:creationId xmlns:a16="http://schemas.microsoft.com/office/drawing/2014/main" id="{00000000-0008-0000-0400-000004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31</xdr:col>
          <xdr:colOff>9525</xdr:colOff>
          <xdr:row>7</xdr:row>
          <xdr:rowOff>9525</xdr:rowOff>
        </xdr:from>
        <xdr:to>
          <xdr:col>32</xdr:col>
          <xdr:colOff>0</xdr:colOff>
          <xdr:row>7</xdr:row>
          <xdr:rowOff>180975</xdr:rowOff>
        </xdr:to>
        <xdr:sp macro="" textlink="">
          <xdr:nvSpPr>
            <xdr:cNvPr id="159749" name="Button 5" hidden="1">
              <a:extLst>
                <a:ext uri="{63B3BB69-23CF-44E3-9099-C40C66FF867C}">
                  <a14:compatExt spid="_x0000_s159749"/>
                </a:ext>
                <a:ext uri="{FF2B5EF4-FFF2-40B4-BE49-F238E27FC236}">
                  <a16:creationId xmlns:a16="http://schemas.microsoft.com/office/drawing/2014/main" id="{00000000-0008-0000-0400-000005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65</xdr:col>
          <xdr:colOff>9525</xdr:colOff>
          <xdr:row>2</xdr:row>
          <xdr:rowOff>9525</xdr:rowOff>
        </xdr:from>
        <xdr:to>
          <xdr:col>66</xdr:col>
          <xdr:colOff>0</xdr:colOff>
          <xdr:row>4</xdr:row>
          <xdr:rowOff>0</xdr:rowOff>
        </xdr:to>
        <xdr:sp macro="" textlink="">
          <xdr:nvSpPr>
            <xdr:cNvPr id="159750" name="Button 6" hidden="1">
              <a:extLst>
                <a:ext uri="{63B3BB69-23CF-44E3-9099-C40C66FF867C}">
                  <a14:compatExt spid="_x0000_s159750"/>
                </a:ext>
                <a:ext uri="{FF2B5EF4-FFF2-40B4-BE49-F238E27FC236}">
                  <a16:creationId xmlns:a16="http://schemas.microsoft.com/office/drawing/2014/main" id="{00000000-0008-0000-0400-000006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Scherm aanpasen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9525</xdr:colOff>
          <xdr:row>6</xdr:row>
          <xdr:rowOff>152400</xdr:rowOff>
        </xdr:from>
        <xdr:to>
          <xdr:col>13</xdr:col>
          <xdr:colOff>247650</xdr:colOff>
          <xdr:row>8</xdr:row>
          <xdr:rowOff>0</xdr:rowOff>
        </xdr:to>
        <xdr:sp macro="" textlink="">
          <xdr:nvSpPr>
            <xdr:cNvPr id="159751" name="Button 7" hidden="1">
              <a:extLst>
                <a:ext uri="{63B3BB69-23CF-44E3-9099-C40C66FF867C}">
                  <a14:compatExt spid="_x0000_s159751"/>
                </a:ext>
                <a:ext uri="{FF2B5EF4-FFF2-40B4-BE49-F238E27FC236}">
                  <a16:creationId xmlns:a16="http://schemas.microsoft.com/office/drawing/2014/main" id="{00000000-0008-0000-0400-000007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20</xdr:col>
          <xdr:colOff>190500</xdr:colOff>
          <xdr:row>7</xdr:row>
          <xdr:rowOff>9525</xdr:rowOff>
        </xdr:from>
        <xdr:to>
          <xdr:col>21</xdr:col>
          <xdr:colOff>247650</xdr:colOff>
          <xdr:row>8</xdr:row>
          <xdr:rowOff>0</xdr:rowOff>
        </xdr:to>
        <xdr:sp macro="" textlink="">
          <xdr:nvSpPr>
            <xdr:cNvPr id="159752" name="Button 8" hidden="1">
              <a:extLst>
                <a:ext uri="{63B3BB69-23CF-44E3-9099-C40C66FF867C}">
                  <a14:compatExt spid="_x0000_s159752"/>
                </a:ext>
                <a:ext uri="{FF2B5EF4-FFF2-40B4-BE49-F238E27FC236}">
                  <a16:creationId xmlns:a16="http://schemas.microsoft.com/office/drawing/2014/main" id="{00000000-0008-0000-0400-000008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0</xdr:colOff>
          <xdr:row>7</xdr:row>
          <xdr:rowOff>28575</xdr:rowOff>
        </xdr:from>
        <xdr:to>
          <xdr:col>30</xdr:col>
          <xdr:colOff>0</xdr:colOff>
          <xdr:row>8</xdr:row>
          <xdr:rowOff>0</xdr:rowOff>
        </xdr:to>
        <xdr:sp macro="" textlink="">
          <xdr:nvSpPr>
            <xdr:cNvPr id="159753" name="Button 9" hidden="1">
              <a:extLst>
                <a:ext uri="{63B3BB69-23CF-44E3-9099-C40C66FF867C}">
                  <a14:compatExt spid="_x0000_s159753"/>
                </a:ext>
                <a:ext uri="{FF2B5EF4-FFF2-40B4-BE49-F238E27FC236}">
                  <a16:creationId xmlns:a16="http://schemas.microsoft.com/office/drawing/2014/main" id="{00000000-0008-0000-0400-000009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7</xdr:row>
          <xdr:rowOff>19050</xdr:rowOff>
        </xdr:from>
        <xdr:to>
          <xdr:col>60</xdr:col>
          <xdr:colOff>390525</xdr:colOff>
          <xdr:row>7</xdr:row>
          <xdr:rowOff>314325</xdr:rowOff>
        </xdr:to>
        <xdr:sp macro="" textlink="">
          <xdr:nvSpPr>
            <xdr:cNvPr id="159755" name="Button 11" hidden="1">
              <a:extLst>
                <a:ext uri="{63B3BB69-23CF-44E3-9099-C40C66FF867C}">
                  <a14:compatExt spid="_x0000_s159755"/>
                </a:ext>
                <a:ext uri="{FF2B5EF4-FFF2-40B4-BE49-F238E27FC236}">
                  <a16:creationId xmlns:a16="http://schemas.microsoft.com/office/drawing/2014/main" id="{00000000-0008-0000-0400-00000B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beste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9525</xdr:colOff>
          <xdr:row>7</xdr:row>
          <xdr:rowOff>28575</xdr:rowOff>
        </xdr:from>
        <xdr:to>
          <xdr:col>61</xdr:col>
          <xdr:colOff>381000</xdr:colOff>
          <xdr:row>8</xdr:row>
          <xdr:rowOff>0</xdr:rowOff>
        </xdr:to>
        <xdr:sp macro="" textlink="">
          <xdr:nvSpPr>
            <xdr:cNvPr id="159756" name="Button 12" hidden="1">
              <a:extLst>
                <a:ext uri="{63B3BB69-23CF-44E3-9099-C40C66FF867C}">
                  <a14:compatExt spid="_x0000_s159756"/>
                </a:ext>
                <a:ext uri="{FF2B5EF4-FFF2-40B4-BE49-F238E27FC236}">
                  <a16:creationId xmlns:a16="http://schemas.microsoft.com/office/drawing/2014/main" id="{00000000-0008-0000-0400-00000C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punten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28575</xdr:rowOff>
        </xdr:from>
        <xdr:to>
          <xdr:col>1</xdr:col>
          <xdr:colOff>9525</xdr:colOff>
          <xdr:row>8</xdr:row>
          <xdr:rowOff>0</xdr:rowOff>
        </xdr:to>
        <xdr:sp macro="" textlink="">
          <xdr:nvSpPr>
            <xdr:cNvPr id="159757" name="Button 13" hidden="1">
              <a:extLst>
                <a:ext uri="{63B3BB69-23CF-44E3-9099-C40C66FF867C}">
                  <a14:compatExt spid="_x0000_s159757"/>
                </a:ext>
                <a:ext uri="{FF2B5EF4-FFF2-40B4-BE49-F238E27FC236}">
                  <a16:creationId xmlns:a16="http://schemas.microsoft.com/office/drawing/2014/main" id="{00000000-0008-0000-0400-00000D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39</xdr:col>
          <xdr:colOff>9525</xdr:colOff>
          <xdr:row>7</xdr:row>
          <xdr:rowOff>9525</xdr:rowOff>
        </xdr:from>
        <xdr:to>
          <xdr:col>40</xdr:col>
          <xdr:colOff>0</xdr:colOff>
          <xdr:row>7</xdr:row>
          <xdr:rowOff>180975</xdr:rowOff>
        </xdr:to>
        <xdr:sp macro="" textlink="">
          <xdr:nvSpPr>
            <xdr:cNvPr id="159758" name="Button 14" hidden="1">
              <a:extLst>
                <a:ext uri="{63B3BB69-23CF-44E3-9099-C40C66FF867C}">
                  <a14:compatExt spid="_x0000_s159758"/>
                </a:ext>
                <a:ext uri="{FF2B5EF4-FFF2-40B4-BE49-F238E27FC236}">
                  <a16:creationId xmlns:a16="http://schemas.microsoft.com/office/drawing/2014/main" id="{00000000-0008-0000-0400-00000E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47</xdr:col>
          <xdr:colOff>9525</xdr:colOff>
          <xdr:row>7</xdr:row>
          <xdr:rowOff>9525</xdr:rowOff>
        </xdr:from>
        <xdr:to>
          <xdr:col>48</xdr:col>
          <xdr:colOff>0</xdr:colOff>
          <xdr:row>7</xdr:row>
          <xdr:rowOff>180975</xdr:rowOff>
        </xdr:to>
        <xdr:sp macro="" textlink="">
          <xdr:nvSpPr>
            <xdr:cNvPr id="159760" name="Button 16" hidden="1">
              <a:extLst>
                <a:ext uri="{63B3BB69-23CF-44E3-9099-C40C66FF867C}">
                  <a14:compatExt spid="_x0000_s159760"/>
                </a:ext>
                <a:ext uri="{FF2B5EF4-FFF2-40B4-BE49-F238E27FC236}">
                  <a16:creationId xmlns:a16="http://schemas.microsoft.com/office/drawing/2014/main" id="{00000000-0008-0000-0400-000010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19050</xdr:colOff>
          <xdr:row>7</xdr:row>
          <xdr:rowOff>9525</xdr:rowOff>
        </xdr:from>
        <xdr:to>
          <xdr:col>11</xdr:col>
          <xdr:colOff>190500</xdr:colOff>
          <xdr:row>8</xdr:row>
          <xdr:rowOff>0</xdr:rowOff>
        </xdr:to>
        <xdr:sp macro="" textlink="">
          <xdr:nvSpPr>
            <xdr:cNvPr id="159762" name="Button 18" hidden="1">
              <a:extLst>
                <a:ext uri="{63B3BB69-23CF-44E3-9099-C40C66FF867C}">
                  <a14:compatExt spid="_x0000_s159762"/>
                </a:ext>
                <a:ext uri="{FF2B5EF4-FFF2-40B4-BE49-F238E27FC236}">
                  <a16:creationId xmlns:a16="http://schemas.microsoft.com/office/drawing/2014/main" id="{00000000-0008-0000-0400-000012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657225</xdr:colOff>
          <xdr:row>5</xdr:row>
          <xdr:rowOff>0</xdr:rowOff>
        </xdr:from>
        <xdr:to>
          <xdr:col>5</xdr:col>
          <xdr:colOff>0</xdr:colOff>
          <xdr:row>6</xdr:row>
          <xdr:rowOff>152400</xdr:rowOff>
        </xdr:to>
        <xdr:sp macro="" textlink="">
          <xdr:nvSpPr>
            <xdr:cNvPr id="159768" name="Button 24" hidden="1">
              <a:extLst>
                <a:ext uri="{63B3BB69-23CF-44E3-9099-C40C66FF867C}">
                  <a14:compatExt spid="_x0000_s159768"/>
                </a:ext>
                <a:ext uri="{FF2B5EF4-FFF2-40B4-BE49-F238E27FC236}">
                  <a16:creationId xmlns:a16="http://schemas.microsoft.com/office/drawing/2014/main" id="{00000000-0008-0000-0400-000018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Opbouwen handicap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7</xdr:row>
          <xdr:rowOff>9525</xdr:rowOff>
        </xdr:from>
        <xdr:to>
          <xdr:col>3</xdr:col>
          <xdr:colOff>0</xdr:colOff>
          <xdr:row>7</xdr:row>
          <xdr:rowOff>190500</xdr:rowOff>
        </xdr:to>
        <xdr:sp macro="" textlink="">
          <xdr:nvSpPr>
            <xdr:cNvPr id="159769" name="Button 25" hidden="1">
              <a:extLst>
                <a:ext uri="{63B3BB69-23CF-44E3-9099-C40C66FF867C}">
                  <a14:compatExt spid="_x0000_s159769"/>
                </a:ext>
                <a:ext uri="{FF2B5EF4-FFF2-40B4-BE49-F238E27FC236}">
                  <a16:creationId xmlns:a16="http://schemas.microsoft.com/office/drawing/2014/main" id="{00000000-0008-0000-0400-000019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Sortering Naam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19050</xdr:colOff>
          <xdr:row>7</xdr:row>
          <xdr:rowOff>9525</xdr:rowOff>
        </xdr:from>
        <xdr:to>
          <xdr:col>19</xdr:col>
          <xdr:colOff>190500</xdr:colOff>
          <xdr:row>8</xdr:row>
          <xdr:rowOff>0</xdr:rowOff>
        </xdr:to>
        <xdr:sp macro="" textlink="">
          <xdr:nvSpPr>
            <xdr:cNvPr id="159770" name="Button 26" hidden="1">
              <a:extLst>
                <a:ext uri="{63B3BB69-23CF-44E3-9099-C40C66FF867C}">
                  <a14:compatExt spid="_x0000_s159770"/>
                </a:ext>
                <a:ext uri="{FF2B5EF4-FFF2-40B4-BE49-F238E27FC236}">
                  <a16:creationId xmlns:a16="http://schemas.microsoft.com/office/drawing/2014/main" id="{00000000-0008-0000-0400-00001A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19050</xdr:colOff>
          <xdr:row>7</xdr:row>
          <xdr:rowOff>9525</xdr:rowOff>
        </xdr:from>
        <xdr:to>
          <xdr:col>27</xdr:col>
          <xdr:colOff>190500</xdr:colOff>
          <xdr:row>8</xdr:row>
          <xdr:rowOff>0</xdr:rowOff>
        </xdr:to>
        <xdr:sp macro="" textlink="">
          <xdr:nvSpPr>
            <xdr:cNvPr id="159771" name="Button 27" hidden="1">
              <a:extLst>
                <a:ext uri="{63B3BB69-23CF-44E3-9099-C40C66FF867C}">
                  <a14:compatExt spid="_x0000_s159771"/>
                </a:ext>
                <a:ext uri="{FF2B5EF4-FFF2-40B4-BE49-F238E27FC236}">
                  <a16:creationId xmlns:a16="http://schemas.microsoft.com/office/drawing/2014/main" id="{00000000-0008-0000-0400-00001B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9525</xdr:rowOff>
        </xdr:from>
        <xdr:to>
          <xdr:col>35</xdr:col>
          <xdr:colOff>190500</xdr:colOff>
          <xdr:row>8</xdr:row>
          <xdr:rowOff>0</xdr:rowOff>
        </xdr:to>
        <xdr:sp macro="" textlink="">
          <xdr:nvSpPr>
            <xdr:cNvPr id="159772" name="Button 28" hidden="1">
              <a:extLst>
                <a:ext uri="{63B3BB69-23CF-44E3-9099-C40C66FF867C}">
                  <a14:compatExt spid="_x0000_s159772"/>
                </a:ext>
                <a:ext uri="{FF2B5EF4-FFF2-40B4-BE49-F238E27FC236}">
                  <a16:creationId xmlns:a16="http://schemas.microsoft.com/office/drawing/2014/main" id="{00000000-0008-0000-0400-00001C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9525</xdr:rowOff>
        </xdr:from>
        <xdr:to>
          <xdr:col>43</xdr:col>
          <xdr:colOff>190500</xdr:colOff>
          <xdr:row>8</xdr:row>
          <xdr:rowOff>0</xdr:rowOff>
        </xdr:to>
        <xdr:sp macro="" textlink="">
          <xdr:nvSpPr>
            <xdr:cNvPr id="159773" name="Button 29" hidden="1">
              <a:extLst>
                <a:ext uri="{63B3BB69-23CF-44E3-9099-C40C66FF867C}">
                  <a14:compatExt spid="_x0000_s159773"/>
                </a:ext>
                <a:ext uri="{FF2B5EF4-FFF2-40B4-BE49-F238E27FC236}">
                  <a16:creationId xmlns:a16="http://schemas.microsoft.com/office/drawing/2014/main" id="{00000000-0008-0000-0400-00001D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9525</xdr:rowOff>
        </xdr:from>
        <xdr:to>
          <xdr:col>51</xdr:col>
          <xdr:colOff>190500</xdr:colOff>
          <xdr:row>8</xdr:row>
          <xdr:rowOff>0</xdr:rowOff>
        </xdr:to>
        <xdr:sp macro="" textlink="">
          <xdr:nvSpPr>
            <xdr:cNvPr id="159774" name="Button 30" hidden="1">
              <a:extLst>
                <a:ext uri="{63B3BB69-23CF-44E3-9099-C40C66FF867C}">
                  <a14:compatExt spid="_x0000_s159774"/>
                </a:ext>
                <a:ext uri="{FF2B5EF4-FFF2-40B4-BE49-F238E27FC236}">
                  <a16:creationId xmlns:a16="http://schemas.microsoft.com/office/drawing/2014/main" id="{00000000-0008-0000-0400-00001E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28575</xdr:rowOff>
        </xdr:from>
        <xdr:to>
          <xdr:col>38</xdr:col>
          <xdr:colOff>0</xdr:colOff>
          <xdr:row>8</xdr:row>
          <xdr:rowOff>0</xdr:rowOff>
        </xdr:to>
        <xdr:sp macro="" textlink="">
          <xdr:nvSpPr>
            <xdr:cNvPr id="159775" name="Button 31" hidden="1">
              <a:extLst>
                <a:ext uri="{63B3BB69-23CF-44E3-9099-C40C66FF867C}">
                  <a14:compatExt spid="_x0000_s159775"/>
                </a:ext>
                <a:ext uri="{FF2B5EF4-FFF2-40B4-BE49-F238E27FC236}">
                  <a16:creationId xmlns:a16="http://schemas.microsoft.com/office/drawing/2014/main" id="{00000000-0008-0000-0400-00001F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28575</xdr:rowOff>
        </xdr:from>
        <xdr:to>
          <xdr:col>46</xdr:col>
          <xdr:colOff>0</xdr:colOff>
          <xdr:row>8</xdr:row>
          <xdr:rowOff>0</xdr:rowOff>
        </xdr:to>
        <xdr:sp macro="" textlink="">
          <xdr:nvSpPr>
            <xdr:cNvPr id="159776" name="Button 32" hidden="1">
              <a:extLst>
                <a:ext uri="{63B3BB69-23CF-44E3-9099-C40C66FF867C}">
                  <a14:compatExt spid="_x0000_s159776"/>
                </a:ext>
                <a:ext uri="{FF2B5EF4-FFF2-40B4-BE49-F238E27FC236}">
                  <a16:creationId xmlns:a16="http://schemas.microsoft.com/office/drawing/2014/main" id="{00000000-0008-0000-0400-000020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28575</xdr:rowOff>
        </xdr:from>
        <xdr:to>
          <xdr:col>46</xdr:col>
          <xdr:colOff>0</xdr:colOff>
          <xdr:row>8</xdr:row>
          <xdr:rowOff>0</xdr:rowOff>
        </xdr:to>
        <xdr:sp macro="" textlink="">
          <xdr:nvSpPr>
            <xdr:cNvPr id="159777" name="Button 33" hidden="1">
              <a:extLst>
                <a:ext uri="{63B3BB69-23CF-44E3-9099-C40C66FF867C}">
                  <a14:compatExt spid="_x0000_s159777"/>
                </a:ext>
                <a:ext uri="{FF2B5EF4-FFF2-40B4-BE49-F238E27FC236}">
                  <a16:creationId xmlns:a16="http://schemas.microsoft.com/office/drawing/2014/main" id="{00000000-0008-0000-0400-000021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161925</xdr:colOff>
          <xdr:row>5</xdr:row>
          <xdr:rowOff>0</xdr:rowOff>
        </xdr:from>
        <xdr:to>
          <xdr:col>2</xdr:col>
          <xdr:colOff>485775</xdr:colOff>
          <xdr:row>7</xdr:row>
          <xdr:rowOff>9525</xdr:rowOff>
        </xdr:to>
        <xdr:sp macro="" textlink="">
          <xdr:nvSpPr>
            <xdr:cNvPr id="325633" name="Button 1" hidden="1">
              <a:extLst>
                <a:ext uri="{63B3BB69-23CF-44E3-9099-C40C66FF867C}">
                  <a14:compatExt spid="_x0000_s32563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Resultaat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7</xdr:row>
          <xdr:rowOff>19050</xdr:rowOff>
        </xdr:from>
        <xdr:to>
          <xdr:col>8</xdr:col>
          <xdr:colOff>0</xdr:colOff>
          <xdr:row>7</xdr:row>
          <xdr:rowOff>190500</xdr:rowOff>
        </xdr:to>
        <xdr:sp macro="" textlink="">
          <xdr:nvSpPr>
            <xdr:cNvPr id="325634" name="Button 2" hidden="1">
              <a:extLst>
                <a:ext uri="{63B3BB69-23CF-44E3-9099-C40C66FF867C}">
                  <a14:compatExt spid="_x0000_s32563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19050</xdr:colOff>
          <xdr:row>7</xdr:row>
          <xdr:rowOff>9525</xdr:rowOff>
        </xdr:from>
        <xdr:to>
          <xdr:col>16</xdr:col>
          <xdr:colOff>0</xdr:colOff>
          <xdr:row>7</xdr:row>
          <xdr:rowOff>161925</xdr:rowOff>
        </xdr:to>
        <xdr:sp macro="" textlink="">
          <xdr:nvSpPr>
            <xdr:cNvPr id="325635" name="Button 3" hidden="1">
              <a:extLst>
                <a:ext uri="{63B3BB69-23CF-44E3-9099-C40C66FF867C}">
                  <a14:compatExt spid="_x0000_s32563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7</xdr:row>
          <xdr:rowOff>9525</xdr:rowOff>
        </xdr:from>
        <xdr:to>
          <xdr:col>24</xdr:col>
          <xdr:colOff>0</xdr:colOff>
          <xdr:row>7</xdr:row>
          <xdr:rowOff>190500</xdr:rowOff>
        </xdr:to>
        <xdr:sp macro="" textlink="">
          <xdr:nvSpPr>
            <xdr:cNvPr id="325636" name="Button 4" hidden="1">
              <a:extLst>
                <a:ext uri="{63B3BB69-23CF-44E3-9099-C40C66FF867C}">
                  <a14:compatExt spid="_x0000_s32563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31</xdr:col>
          <xdr:colOff>9525</xdr:colOff>
          <xdr:row>7</xdr:row>
          <xdr:rowOff>9525</xdr:rowOff>
        </xdr:from>
        <xdr:to>
          <xdr:col>32</xdr:col>
          <xdr:colOff>0</xdr:colOff>
          <xdr:row>7</xdr:row>
          <xdr:rowOff>180975</xdr:rowOff>
        </xdr:to>
        <xdr:sp macro="" textlink="">
          <xdr:nvSpPr>
            <xdr:cNvPr id="325637" name="Button 5" hidden="1">
              <a:extLst>
                <a:ext uri="{63B3BB69-23CF-44E3-9099-C40C66FF867C}">
                  <a14:compatExt spid="_x0000_s32563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64</xdr:col>
          <xdr:colOff>9525</xdr:colOff>
          <xdr:row>2</xdr:row>
          <xdr:rowOff>9525</xdr:rowOff>
        </xdr:from>
        <xdr:to>
          <xdr:col>66</xdr:col>
          <xdr:colOff>0</xdr:colOff>
          <xdr:row>4</xdr:row>
          <xdr:rowOff>0</xdr:rowOff>
        </xdr:to>
        <xdr:sp macro="" textlink="">
          <xdr:nvSpPr>
            <xdr:cNvPr id="325638" name="Button 6" hidden="1">
              <a:extLst>
                <a:ext uri="{63B3BB69-23CF-44E3-9099-C40C66FF867C}">
                  <a14:compatExt spid="_x0000_s32563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Scherm aanpassen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9525</xdr:colOff>
          <xdr:row>6</xdr:row>
          <xdr:rowOff>152400</xdr:rowOff>
        </xdr:from>
        <xdr:to>
          <xdr:col>13</xdr:col>
          <xdr:colOff>247650</xdr:colOff>
          <xdr:row>8</xdr:row>
          <xdr:rowOff>0</xdr:rowOff>
        </xdr:to>
        <xdr:sp macro="" textlink="">
          <xdr:nvSpPr>
            <xdr:cNvPr id="325639" name="Button 7" hidden="1">
              <a:extLst>
                <a:ext uri="{63B3BB69-23CF-44E3-9099-C40C66FF867C}">
                  <a14:compatExt spid="_x0000_s32563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20</xdr:col>
          <xdr:colOff>190500</xdr:colOff>
          <xdr:row>7</xdr:row>
          <xdr:rowOff>9525</xdr:rowOff>
        </xdr:from>
        <xdr:to>
          <xdr:col>21</xdr:col>
          <xdr:colOff>247650</xdr:colOff>
          <xdr:row>8</xdr:row>
          <xdr:rowOff>0</xdr:rowOff>
        </xdr:to>
        <xdr:sp macro="" textlink="">
          <xdr:nvSpPr>
            <xdr:cNvPr id="325640" name="Button 8" hidden="1">
              <a:extLst>
                <a:ext uri="{63B3BB69-23CF-44E3-9099-C40C66FF867C}">
                  <a14:compatExt spid="_x0000_s32564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0</xdr:colOff>
          <xdr:row>7</xdr:row>
          <xdr:rowOff>28575</xdr:rowOff>
        </xdr:from>
        <xdr:to>
          <xdr:col>30</xdr:col>
          <xdr:colOff>0</xdr:colOff>
          <xdr:row>8</xdr:row>
          <xdr:rowOff>0</xdr:rowOff>
        </xdr:to>
        <xdr:sp macro="" textlink="">
          <xdr:nvSpPr>
            <xdr:cNvPr id="325641" name="Button 9" hidden="1">
              <a:extLst>
                <a:ext uri="{63B3BB69-23CF-44E3-9099-C40C66FF867C}">
                  <a14:compatExt spid="_x0000_s32564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37</xdr:col>
          <xdr:colOff>19050</xdr:colOff>
          <xdr:row>7</xdr:row>
          <xdr:rowOff>0</xdr:rowOff>
        </xdr:from>
        <xdr:to>
          <xdr:col>37</xdr:col>
          <xdr:colOff>238125</xdr:colOff>
          <xdr:row>7</xdr:row>
          <xdr:rowOff>314325</xdr:rowOff>
        </xdr:to>
        <xdr:sp macro="" textlink="">
          <xdr:nvSpPr>
            <xdr:cNvPr id="325642" name="Button 10" hidden="1">
              <a:extLst>
                <a:ext uri="{63B3BB69-23CF-44E3-9099-C40C66FF867C}">
                  <a14:compatExt spid="_x0000_s32564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7</xdr:row>
          <xdr:rowOff>19050</xdr:rowOff>
        </xdr:from>
        <xdr:to>
          <xdr:col>60</xdr:col>
          <xdr:colOff>390525</xdr:colOff>
          <xdr:row>7</xdr:row>
          <xdr:rowOff>314325</xdr:rowOff>
        </xdr:to>
        <xdr:sp macro="" textlink="">
          <xdr:nvSpPr>
            <xdr:cNvPr id="325643" name="Button 11" hidden="1">
              <a:extLst>
                <a:ext uri="{63B3BB69-23CF-44E3-9099-C40C66FF867C}">
                  <a14:compatExt spid="_x0000_s32564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beste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0</xdr:colOff>
          <xdr:row>7</xdr:row>
          <xdr:rowOff>28575</xdr:rowOff>
        </xdr:from>
        <xdr:to>
          <xdr:col>61</xdr:col>
          <xdr:colOff>0</xdr:colOff>
          <xdr:row>8</xdr:row>
          <xdr:rowOff>0</xdr:rowOff>
        </xdr:to>
        <xdr:sp macro="" textlink="">
          <xdr:nvSpPr>
            <xdr:cNvPr id="325644" name="Button 12" hidden="1">
              <a:extLst>
                <a:ext uri="{63B3BB69-23CF-44E3-9099-C40C66FF867C}">
                  <a14:compatExt spid="_x0000_s32564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punten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28575</xdr:rowOff>
        </xdr:from>
        <xdr:to>
          <xdr:col>1</xdr:col>
          <xdr:colOff>9525</xdr:colOff>
          <xdr:row>8</xdr:row>
          <xdr:rowOff>0</xdr:rowOff>
        </xdr:to>
        <xdr:sp macro="" textlink="">
          <xdr:nvSpPr>
            <xdr:cNvPr id="325645" name="Button 13" hidden="1">
              <a:extLst>
                <a:ext uri="{63B3BB69-23CF-44E3-9099-C40C66FF867C}">
                  <a14:compatExt spid="_x0000_s32564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39</xdr:col>
          <xdr:colOff>9525</xdr:colOff>
          <xdr:row>7</xdr:row>
          <xdr:rowOff>9525</xdr:rowOff>
        </xdr:from>
        <xdr:to>
          <xdr:col>40</xdr:col>
          <xdr:colOff>0</xdr:colOff>
          <xdr:row>7</xdr:row>
          <xdr:rowOff>180975</xdr:rowOff>
        </xdr:to>
        <xdr:sp macro="" textlink="">
          <xdr:nvSpPr>
            <xdr:cNvPr id="325646" name="Button 14" hidden="1">
              <a:extLst>
                <a:ext uri="{63B3BB69-23CF-44E3-9099-C40C66FF867C}">
                  <a14:compatExt spid="_x0000_s32564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45</xdr:col>
          <xdr:colOff>9525</xdr:colOff>
          <xdr:row>7</xdr:row>
          <xdr:rowOff>9525</xdr:rowOff>
        </xdr:from>
        <xdr:to>
          <xdr:col>45</xdr:col>
          <xdr:colOff>247650</xdr:colOff>
          <xdr:row>8</xdr:row>
          <xdr:rowOff>0</xdr:rowOff>
        </xdr:to>
        <xdr:sp macro="" textlink="">
          <xdr:nvSpPr>
            <xdr:cNvPr id="325647" name="Button 15" hidden="1">
              <a:extLst>
                <a:ext uri="{63B3BB69-23CF-44E3-9099-C40C66FF867C}">
                  <a14:compatExt spid="_x0000_s32564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47</xdr:col>
          <xdr:colOff>9525</xdr:colOff>
          <xdr:row>7</xdr:row>
          <xdr:rowOff>9525</xdr:rowOff>
        </xdr:from>
        <xdr:to>
          <xdr:col>48</xdr:col>
          <xdr:colOff>0</xdr:colOff>
          <xdr:row>7</xdr:row>
          <xdr:rowOff>180975</xdr:rowOff>
        </xdr:to>
        <xdr:sp macro="" textlink="">
          <xdr:nvSpPr>
            <xdr:cNvPr id="325648" name="Button 16" hidden="1">
              <a:extLst>
                <a:ext uri="{63B3BB69-23CF-44E3-9099-C40C66FF867C}">
                  <a14:compatExt spid="_x0000_s32564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53</xdr:col>
          <xdr:colOff>19050</xdr:colOff>
          <xdr:row>7</xdr:row>
          <xdr:rowOff>9525</xdr:rowOff>
        </xdr:from>
        <xdr:to>
          <xdr:col>53</xdr:col>
          <xdr:colOff>247650</xdr:colOff>
          <xdr:row>8</xdr:row>
          <xdr:rowOff>0</xdr:rowOff>
        </xdr:to>
        <xdr:sp macro="" textlink="">
          <xdr:nvSpPr>
            <xdr:cNvPr id="325649" name="Button 17" hidden="1">
              <a:extLst>
                <a:ext uri="{63B3BB69-23CF-44E3-9099-C40C66FF867C}">
                  <a14:compatExt spid="_x0000_s32564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19050</xdr:colOff>
          <xdr:row>7</xdr:row>
          <xdr:rowOff>9525</xdr:rowOff>
        </xdr:from>
        <xdr:to>
          <xdr:col>11</xdr:col>
          <xdr:colOff>190500</xdr:colOff>
          <xdr:row>8</xdr:row>
          <xdr:rowOff>0</xdr:rowOff>
        </xdr:to>
        <xdr:sp macro="" textlink="">
          <xdr:nvSpPr>
            <xdr:cNvPr id="325650" name="Button 18" hidden="1">
              <a:extLst>
                <a:ext uri="{63B3BB69-23CF-44E3-9099-C40C66FF867C}">
                  <a14:compatExt spid="_x0000_s32565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19050</xdr:colOff>
          <xdr:row>7</xdr:row>
          <xdr:rowOff>9525</xdr:rowOff>
        </xdr:from>
        <xdr:to>
          <xdr:col>19</xdr:col>
          <xdr:colOff>190500</xdr:colOff>
          <xdr:row>8</xdr:row>
          <xdr:rowOff>0</xdr:rowOff>
        </xdr:to>
        <xdr:sp macro="" textlink="">
          <xdr:nvSpPr>
            <xdr:cNvPr id="325651" name="Button 19" hidden="1">
              <a:extLst>
                <a:ext uri="{63B3BB69-23CF-44E3-9099-C40C66FF867C}">
                  <a14:compatExt spid="_x0000_s32565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47625</xdr:colOff>
          <xdr:row>7</xdr:row>
          <xdr:rowOff>9525</xdr:rowOff>
        </xdr:from>
        <xdr:to>
          <xdr:col>27</xdr:col>
          <xdr:colOff>219075</xdr:colOff>
          <xdr:row>7</xdr:row>
          <xdr:rowOff>304800</xdr:rowOff>
        </xdr:to>
        <xdr:sp macro="" textlink="">
          <xdr:nvSpPr>
            <xdr:cNvPr id="325652" name="Button 20" hidden="1">
              <a:extLst>
                <a:ext uri="{63B3BB69-23CF-44E3-9099-C40C66FF867C}">
                  <a14:compatExt spid="_x0000_s32565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0</xdr:rowOff>
        </xdr:from>
        <xdr:to>
          <xdr:col>35</xdr:col>
          <xdr:colOff>200025</xdr:colOff>
          <xdr:row>7</xdr:row>
          <xdr:rowOff>314325</xdr:rowOff>
        </xdr:to>
        <xdr:sp macro="" textlink="">
          <xdr:nvSpPr>
            <xdr:cNvPr id="325653" name="Button 21" hidden="1">
              <a:extLst>
                <a:ext uri="{63B3BB69-23CF-44E3-9099-C40C66FF867C}">
                  <a14:compatExt spid="_x0000_s32565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9525</xdr:rowOff>
        </xdr:from>
        <xdr:to>
          <xdr:col>38</xdr:col>
          <xdr:colOff>0</xdr:colOff>
          <xdr:row>8</xdr:row>
          <xdr:rowOff>0</xdr:rowOff>
        </xdr:to>
        <xdr:sp macro="" textlink="">
          <xdr:nvSpPr>
            <xdr:cNvPr id="325654" name="Button 22" hidden="1">
              <a:extLst>
                <a:ext uri="{63B3BB69-23CF-44E3-9099-C40C66FF867C}">
                  <a14:compatExt spid="_x0000_s32565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ex.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0</xdr:rowOff>
        </xdr:from>
        <xdr:to>
          <xdr:col>46</xdr:col>
          <xdr:colOff>0</xdr:colOff>
          <xdr:row>7</xdr:row>
          <xdr:rowOff>314325</xdr:rowOff>
        </xdr:to>
        <xdr:sp macro="" textlink="">
          <xdr:nvSpPr>
            <xdr:cNvPr id="325655" name="Button 23" hidden="1">
              <a:extLst>
                <a:ext uri="{63B3BB69-23CF-44E3-9099-C40C66FF867C}">
                  <a14:compatExt spid="_x0000_s32565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ex.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7</xdr:row>
          <xdr:rowOff>9525</xdr:rowOff>
        </xdr:from>
        <xdr:to>
          <xdr:col>3</xdr:col>
          <xdr:colOff>0</xdr:colOff>
          <xdr:row>7</xdr:row>
          <xdr:rowOff>190500</xdr:rowOff>
        </xdr:to>
        <xdr:sp macro="" textlink="">
          <xdr:nvSpPr>
            <xdr:cNvPr id="325656" name="Button 24" hidden="1">
              <a:extLst>
                <a:ext uri="{63B3BB69-23CF-44E3-9099-C40C66FF867C}">
                  <a14:compatExt spid="_x0000_s32565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Sortering Naam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0</xdr:rowOff>
        </xdr:from>
        <xdr:to>
          <xdr:col>43</xdr:col>
          <xdr:colOff>200025</xdr:colOff>
          <xdr:row>7</xdr:row>
          <xdr:rowOff>314325</xdr:rowOff>
        </xdr:to>
        <xdr:sp macro="" textlink="">
          <xdr:nvSpPr>
            <xdr:cNvPr id="325657" name="Button 25" hidden="1">
              <a:extLst>
                <a:ext uri="{63B3BB69-23CF-44E3-9099-C40C66FF867C}">
                  <a14:compatExt spid="_x0000_s32565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0</xdr:rowOff>
        </xdr:from>
        <xdr:to>
          <xdr:col>51</xdr:col>
          <xdr:colOff>200025</xdr:colOff>
          <xdr:row>7</xdr:row>
          <xdr:rowOff>314325</xdr:rowOff>
        </xdr:to>
        <xdr:sp macro="" textlink="">
          <xdr:nvSpPr>
            <xdr:cNvPr id="325658" name="Button 26" hidden="1">
              <a:extLst>
                <a:ext uri="{63B3BB69-23CF-44E3-9099-C40C66FF867C}">
                  <a14:compatExt spid="_x0000_s32565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161925</xdr:colOff>
          <xdr:row>5</xdr:row>
          <xdr:rowOff>0</xdr:rowOff>
        </xdr:from>
        <xdr:to>
          <xdr:col>2</xdr:col>
          <xdr:colOff>485775</xdr:colOff>
          <xdr:row>7</xdr:row>
          <xdr:rowOff>9525</xdr:rowOff>
        </xdr:to>
        <xdr:sp macro="" textlink="">
          <xdr:nvSpPr>
            <xdr:cNvPr id="326657" name="Button 1" hidden="1">
              <a:extLst>
                <a:ext uri="{63B3BB69-23CF-44E3-9099-C40C66FF867C}">
                  <a14:compatExt spid="_x0000_s32665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Resultaat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7</xdr:row>
          <xdr:rowOff>19050</xdr:rowOff>
        </xdr:from>
        <xdr:to>
          <xdr:col>8</xdr:col>
          <xdr:colOff>0</xdr:colOff>
          <xdr:row>7</xdr:row>
          <xdr:rowOff>190500</xdr:rowOff>
        </xdr:to>
        <xdr:sp macro="" textlink="">
          <xdr:nvSpPr>
            <xdr:cNvPr id="326658" name="Button 2" hidden="1">
              <a:extLst>
                <a:ext uri="{63B3BB69-23CF-44E3-9099-C40C66FF867C}">
                  <a14:compatExt spid="_x0000_s32665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19050</xdr:colOff>
          <xdr:row>7</xdr:row>
          <xdr:rowOff>9525</xdr:rowOff>
        </xdr:from>
        <xdr:to>
          <xdr:col>16</xdr:col>
          <xdr:colOff>0</xdr:colOff>
          <xdr:row>7</xdr:row>
          <xdr:rowOff>161925</xdr:rowOff>
        </xdr:to>
        <xdr:sp macro="" textlink="">
          <xdr:nvSpPr>
            <xdr:cNvPr id="326659" name="Button 3" hidden="1">
              <a:extLst>
                <a:ext uri="{63B3BB69-23CF-44E3-9099-C40C66FF867C}">
                  <a14:compatExt spid="_x0000_s32665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7</xdr:row>
          <xdr:rowOff>9525</xdr:rowOff>
        </xdr:from>
        <xdr:to>
          <xdr:col>24</xdr:col>
          <xdr:colOff>0</xdr:colOff>
          <xdr:row>7</xdr:row>
          <xdr:rowOff>190500</xdr:rowOff>
        </xdr:to>
        <xdr:sp macro="" textlink="">
          <xdr:nvSpPr>
            <xdr:cNvPr id="326660" name="Button 4" hidden="1">
              <a:extLst>
                <a:ext uri="{63B3BB69-23CF-44E3-9099-C40C66FF867C}">
                  <a14:compatExt spid="_x0000_s32666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31</xdr:col>
          <xdr:colOff>9525</xdr:colOff>
          <xdr:row>7</xdr:row>
          <xdr:rowOff>9525</xdr:rowOff>
        </xdr:from>
        <xdr:to>
          <xdr:col>32</xdr:col>
          <xdr:colOff>0</xdr:colOff>
          <xdr:row>7</xdr:row>
          <xdr:rowOff>180975</xdr:rowOff>
        </xdr:to>
        <xdr:sp macro="" textlink="">
          <xdr:nvSpPr>
            <xdr:cNvPr id="326661" name="Button 5" hidden="1">
              <a:extLst>
                <a:ext uri="{63B3BB69-23CF-44E3-9099-C40C66FF867C}">
                  <a14:compatExt spid="_x0000_s32666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64</xdr:col>
          <xdr:colOff>9525</xdr:colOff>
          <xdr:row>2</xdr:row>
          <xdr:rowOff>9525</xdr:rowOff>
        </xdr:from>
        <xdr:to>
          <xdr:col>66</xdr:col>
          <xdr:colOff>0</xdr:colOff>
          <xdr:row>4</xdr:row>
          <xdr:rowOff>0</xdr:rowOff>
        </xdr:to>
        <xdr:sp macro="" textlink="">
          <xdr:nvSpPr>
            <xdr:cNvPr id="326662" name="Button 6" hidden="1">
              <a:extLst>
                <a:ext uri="{63B3BB69-23CF-44E3-9099-C40C66FF867C}">
                  <a14:compatExt spid="_x0000_s32666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Scherm aanpassen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9525</xdr:colOff>
          <xdr:row>6</xdr:row>
          <xdr:rowOff>152400</xdr:rowOff>
        </xdr:from>
        <xdr:to>
          <xdr:col>13</xdr:col>
          <xdr:colOff>247650</xdr:colOff>
          <xdr:row>8</xdr:row>
          <xdr:rowOff>0</xdr:rowOff>
        </xdr:to>
        <xdr:sp macro="" textlink="">
          <xdr:nvSpPr>
            <xdr:cNvPr id="326663" name="Button 7" hidden="1">
              <a:extLst>
                <a:ext uri="{63B3BB69-23CF-44E3-9099-C40C66FF867C}">
                  <a14:compatExt spid="_x0000_s32666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20</xdr:col>
          <xdr:colOff>190500</xdr:colOff>
          <xdr:row>7</xdr:row>
          <xdr:rowOff>9525</xdr:rowOff>
        </xdr:from>
        <xdr:to>
          <xdr:col>21</xdr:col>
          <xdr:colOff>247650</xdr:colOff>
          <xdr:row>8</xdr:row>
          <xdr:rowOff>0</xdr:rowOff>
        </xdr:to>
        <xdr:sp macro="" textlink="">
          <xdr:nvSpPr>
            <xdr:cNvPr id="326664" name="Button 8" hidden="1">
              <a:extLst>
                <a:ext uri="{63B3BB69-23CF-44E3-9099-C40C66FF867C}">
                  <a14:compatExt spid="_x0000_s32666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0</xdr:colOff>
          <xdr:row>7</xdr:row>
          <xdr:rowOff>28575</xdr:rowOff>
        </xdr:from>
        <xdr:to>
          <xdr:col>30</xdr:col>
          <xdr:colOff>0</xdr:colOff>
          <xdr:row>8</xdr:row>
          <xdr:rowOff>0</xdr:rowOff>
        </xdr:to>
        <xdr:sp macro="" textlink="">
          <xdr:nvSpPr>
            <xdr:cNvPr id="326665" name="Button 9" hidden="1">
              <a:extLst>
                <a:ext uri="{63B3BB69-23CF-44E3-9099-C40C66FF867C}">
                  <a14:compatExt spid="_x0000_s32666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37</xdr:col>
          <xdr:colOff>19050</xdr:colOff>
          <xdr:row>7</xdr:row>
          <xdr:rowOff>0</xdr:rowOff>
        </xdr:from>
        <xdr:to>
          <xdr:col>37</xdr:col>
          <xdr:colOff>238125</xdr:colOff>
          <xdr:row>7</xdr:row>
          <xdr:rowOff>314325</xdr:rowOff>
        </xdr:to>
        <xdr:sp macro="" textlink="">
          <xdr:nvSpPr>
            <xdr:cNvPr id="326666" name="Button 10" hidden="1">
              <a:extLst>
                <a:ext uri="{63B3BB69-23CF-44E3-9099-C40C66FF867C}">
                  <a14:compatExt spid="_x0000_s32666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7</xdr:row>
          <xdr:rowOff>19050</xdr:rowOff>
        </xdr:from>
        <xdr:to>
          <xdr:col>60</xdr:col>
          <xdr:colOff>390525</xdr:colOff>
          <xdr:row>7</xdr:row>
          <xdr:rowOff>314325</xdr:rowOff>
        </xdr:to>
        <xdr:sp macro="" textlink="">
          <xdr:nvSpPr>
            <xdr:cNvPr id="326667" name="Button 11" hidden="1">
              <a:extLst>
                <a:ext uri="{63B3BB69-23CF-44E3-9099-C40C66FF867C}">
                  <a14:compatExt spid="_x0000_s32666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beste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0</xdr:colOff>
          <xdr:row>7</xdr:row>
          <xdr:rowOff>28575</xdr:rowOff>
        </xdr:from>
        <xdr:to>
          <xdr:col>61</xdr:col>
          <xdr:colOff>0</xdr:colOff>
          <xdr:row>8</xdr:row>
          <xdr:rowOff>0</xdr:rowOff>
        </xdr:to>
        <xdr:sp macro="" textlink="">
          <xdr:nvSpPr>
            <xdr:cNvPr id="326668" name="Button 12" hidden="1">
              <a:extLst>
                <a:ext uri="{63B3BB69-23CF-44E3-9099-C40C66FF867C}">
                  <a14:compatExt spid="_x0000_s32666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punten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28575</xdr:rowOff>
        </xdr:from>
        <xdr:to>
          <xdr:col>1</xdr:col>
          <xdr:colOff>9525</xdr:colOff>
          <xdr:row>8</xdr:row>
          <xdr:rowOff>0</xdr:rowOff>
        </xdr:to>
        <xdr:sp macro="" textlink="">
          <xdr:nvSpPr>
            <xdr:cNvPr id="326669" name="Button 13" hidden="1">
              <a:extLst>
                <a:ext uri="{63B3BB69-23CF-44E3-9099-C40C66FF867C}">
                  <a14:compatExt spid="_x0000_s32666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39</xdr:col>
          <xdr:colOff>9525</xdr:colOff>
          <xdr:row>7</xdr:row>
          <xdr:rowOff>9525</xdr:rowOff>
        </xdr:from>
        <xdr:to>
          <xdr:col>40</xdr:col>
          <xdr:colOff>0</xdr:colOff>
          <xdr:row>7</xdr:row>
          <xdr:rowOff>180975</xdr:rowOff>
        </xdr:to>
        <xdr:sp macro="" textlink="">
          <xdr:nvSpPr>
            <xdr:cNvPr id="326670" name="Button 14" hidden="1">
              <a:extLst>
                <a:ext uri="{63B3BB69-23CF-44E3-9099-C40C66FF867C}">
                  <a14:compatExt spid="_x0000_s32667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45</xdr:col>
          <xdr:colOff>9525</xdr:colOff>
          <xdr:row>7</xdr:row>
          <xdr:rowOff>9525</xdr:rowOff>
        </xdr:from>
        <xdr:to>
          <xdr:col>45</xdr:col>
          <xdr:colOff>247650</xdr:colOff>
          <xdr:row>8</xdr:row>
          <xdr:rowOff>0</xdr:rowOff>
        </xdr:to>
        <xdr:sp macro="" textlink="">
          <xdr:nvSpPr>
            <xdr:cNvPr id="326671" name="Button 15" hidden="1">
              <a:extLst>
                <a:ext uri="{63B3BB69-23CF-44E3-9099-C40C66FF867C}">
                  <a14:compatExt spid="_x0000_s32667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47</xdr:col>
          <xdr:colOff>9525</xdr:colOff>
          <xdr:row>7</xdr:row>
          <xdr:rowOff>9525</xdr:rowOff>
        </xdr:from>
        <xdr:to>
          <xdr:col>48</xdr:col>
          <xdr:colOff>0</xdr:colOff>
          <xdr:row>7</xdr:row>
          <xdr:rowOff>180975</xdr:rowOff>
        </xdr:to>
        <xdr:sp macro="" textlink="">
          <xdr:nvSpPr>
            <xdr:cNvPr id="326672" name="Button 16" hidden="1">
              <a:extLst>
                <a:ext uri="{63B3BB69-23CF-44E3-9099-C40C66FF867C}">
                  <a14:compatExt spid="_x0000_s32667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53</xdr:col>
          <xdr:colOff>19050</xdr:colOff>
          <xdr:row>7</xdr:row>
          <xdr:rowOff>9525</xdr:rowOff>
        </xdr:from>
        <xdr:to>
          <xdr:col>53</xdr:col>
          <xdr:colOff>247650</xdr:colOff>
          <xdr:row>8</xdr:row>
          <xdr:rowOff>0</xdr:rowOff>
        </xdr:to>
        <xdr:sp macro="" textlink="">
          <xdr:nvSpPr>
            <xdr:cNvPr id="326673" name="Button 17" hidden="1">
              <a:extLst>
                <a:ext uri="{63B3BB69-23CF-44E3-9099-C40C66FF867C}">
                  <a14:compatExt spid="_x0000_s32667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19050</xdr:colOff>
          <xdr:row>7</xdr:row>
          <xdr:rowOff>9525</xdr:rowOff>
        </xdr:from>
        <xdr:to>
          <xdr:col>11</xdr:col>
          <xdr:colOff>190500</xdr:colOff>
          <xdr:row>8</xdr:row>
          <xdr:rowOff>0</xdr:rowOff>
        </xdr:to>
        <xdr:sp macro="" textlink="">
          <xdr:nvSpPr>
            <xdr:cNvPr id="326674" name="Button 18" hidden="1">
              <a:extLst>
                <a:ext uri="{63B3BB69-23CF-44E3-9099-C40C66FF867C}">
                  <a14:compatExt spid="_x0000_s32667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19050</xdr:colOff>
          <xdr:row>7</xdr:row>
          <xdr:rowOff>9525</xdr:rowOff>
        </xdr:from>
        <xdr:to>
          <xdr:col>19</xdr:col>
          <xdr:colOff>190500</xdr:colOff>
          <xdr:row>8</xdr:row>
          <xdr:rowOff>0</xdr:rowOff>
        </xdr:to>
        <xdr:sp macro="" textlink="">
          <xdr:nvSpPr>
            <xdr:cNvPr id="326675" name="Button 19" hidden="1">
              <a:extLst>
                <a:ext uri="{63B3BB69-23CF-44E3-9099-C40C66FF867C}">
                  <a14:compatExt spid="_x0000_s32667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47625</xdr:colOff>
          <xdr:row>7</xdr:row>
          <xdr:rowOff>9525</xdr:rowOff>
        </xdr:from>
        <xdr:to>
          <xdr:col>27</xdr:col>
          <xdr:colOff>219075</xdr:colOff>
          <xdr:row>7</xdr:row>
          <xdr:rowOff>304800</xdr:rowOff>
        </xdr:to>
        <xdr:sp macro="" textlink="">
          <xdr:nvSpPr>
            <xdr:cNvPr id="326676" name="Button 20" hidden="1">
              <a:extLst>
                <a:ext uri="{63B3BB69-23CF-44E3-9099-C40C66FF867C}">
                  <a14:compatExt spid="_x0000_s32667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0</xdr:rowOff>
        </xdr:from>
        <xdr:to>
          <xdr:col>35</xdr:col>
          <xdr:colOff>200025</xdr:colOff>
          <xdr:row>7</xdr:row>
          <xdr:rowOff>314325</xdr:rowOff>
        </xdr:to>
        <xdr:sp macro="" textlink="">
          <xdr:nvSpPr>
            <xdr:cNvPr id="326677" name="Button 21" hidden="1">
              <a:extLst>
                <a:ext uri="{63B3BB69-23CF-44E3-9099-C40C66FF867C}">
                  <a14:compatExt spid="_x0000_s32667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9525</xdr:rowOff>
        </xdr:from>
        <xdr:to>
          <xdr:col>38</xdr:col>
          <xdr:colOff>0</xdr:colOff>
          <xdr:row>8</xdr:row>
          <xdr:rowOff>0</xdr:rowOff>
        </xdr:to>
        <xdr:sp macro="" textlink="">
          <xdr:nvSpPr>
            <xdr:cNvPr id="326678" name="Button 22" hidden="1">
              <a:extLst>
                <a:ext uri="{63B3BB69-23CF-44E3-9099-C40C66FF867C}">
                  <a14:compatExt spid="_x0000_s32667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ex.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0</xdr:rowOff>
        </xdr:from>
        <xdr:to>
          <xdr:col>46</xdr:col>
          <xdr:colOff>0</xdr:colOff>
          <xdr:row>7</xdr:row>
          <xdr:rowOff>314325</xdr:rowOff>
        </xdr:to>
        <xdr:sp macro="" textlink="">
          <xdr:nvSpPr>
            <xdr:cNvPr id="326679" name="Button 23" hidden="1">
              <a:extLst>
                <a:ext uri="{63B3BB69-23CF-44E3-9099-C40C66FF867C}">
                  <a14:compatExt spid="_x0000_s32667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ex.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7</xdr:row>
          <xdr:rowOff>9525</xdr:rowOff>
        </xdr:from>
        <xdr:to>
          <xdr:col>3</xdr:col>
          <xdr:colOff>0</xdr:colOff>
          <xdr:row>7</xdr:row>
          <xdr:rowOff>190500</xdr:rowOff>
        </xdr:to>
        <xdr:sp macro="" textlink="">
          <xdr:nvSpPr>
            <xdr:cNvPr id="326680" name="Button 24" hidden="1">
              <a:extLst>
                <a:ext uri="{63B3BB69-23CF-44E3-9099-C40C66FF867C}">
                  <a14:compatExt spid="_x0000_s32668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Sortering Naam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0</xdr:rowOff>
        </xdr:from>
        <xdr:to>
          <xdr:col>43</xdr:col>
          <xdr:colOff>200025</xdr:colOff>
          <xdr:row>7</xdr:row>
          <xdr:rowOff>314325</xdr:rowOff>
        </xdr:to>
        <xdr:sp macro="" textlink="">
          <xdr:nvSpPr>
            <xdr:cNvPr id="326681" name="Button 25" hidden="1">
              <a:extLst>
                <a:ext uri="{63B3BB69-23CF-44E3-9099-C40C66FF867C}">
                  <a14:compatExt spid="_x0000_s32668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0</xdr:rowOff>
        </xdr:from>
        <xdr:to>
          <xdr:col>51</xdr:col>
          <xdr:colOff>200025</xdr:colOff>
          <xdr:row>7</xdr:row>
          <xdr:rowOff>314325</xdr:rowOff>
        </xdr:to>
        <xdr:sp macro="" textlink="">
          <xdr:nvSpPr>
            <xdr:cNvPr id="326682" name="Button 26" hidden="1">
              <a:extLst>
                <a:ext uri="{63B3BB69-23CF-44E3-9099-C40C66FF867C}">
                  <a14:compatExt spid="_x0000_s32668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161925</xdr:colOff>
          <xdr:row>5</xdr:row>
          <xdr:rowOff>0</xdr:rowOff>
        </xdr:from>
        <xdr:to>
          <xdr:col>2</xdr:col>
          <xdr:colOff>485775</xdr:colOff>
          <xdr:row>7</xdr:row>
          <xdr:rowOff>9525</xdr:rowOff>
        </xdr:to>
        <xdr:sp macro="" textlink="">
          <xdr:nvSpPr>
            <xdr:cNvPr id="314369" name="Button 1" hidden="1">
              <a:extLst>
                <a:ext uri="{63B3BB69-23CF-44E3-9099-C40C66FF867C}">
                  <a14:compatExt spid="_x0000_s314369"/>
                </a:ext>
                <a:ext uri="{FF2B5EF4-FFF2-40B4-BE49-F238E27FC236}">
                  <a16:creationId xmlns:a16="http://schemas.microsoft.com/office/drawing/2014/main" id="{00000000-0008-0000-0700-000001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Resultaat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7</xdr:row>
          <xdr:rowOff>19050</xdr:rowOff>
        </xdr:from>
        <xdr:to>
          <xdr:col>8</xdr:col>
          <xdr:colOff>0</xdr:colOff>
          <xdr:row>7</xdr:row>
          <xdr:rowOff>190500</xdr:rowOff>
        </xdr:to>
        <xdr:sp macro="" textlink="">
          <xdr:nvSpPr>
            <xdr:cNvPr id="314370" name="Button 2" hidden="1">
              <a:extLst>
                <a:ext uri="{63B3BB69-23CF-44E3-9099-C40C66FF867C}">
                  <a14:compatExt spid="_x0000_s314370"/>
                </a:ext>
                <a:ext uri="{FF2B5EF4-FFF2-40B4-BE49-F238E27FC236}">
                  <a16:creationId xmlns:a16="http://schemas.microsoft.com/office/drawing/2014/main" id="{00000000-0008-0000-0700-000002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19050</xdr:colOff>
          <xdr:row>7</xdr:row>
          <xdr:rowOff>9525</xdr:rowOff>
        </xdr:from>
        <xdr:to>
          <xdr:col>16</xdr:col>
          <xdr:colOff>0</xdr:colOff>
          <xdr:row>7</xdr:row>
          <xdr:rowOff>161925</xdr:rowOff>
        </xdr:to>
        <xdr:sp macro="" textlink="">
          <xdr:nvSpPr>
            <xdr:cNvPr id="314371" name="Button 3" hidden="1">
              <a:extLst>
                <a:ext uri="{63B3BB69-23CF-44E3-9099-C40C66FF867C}">
                  <a14:compatExt spid="_x0000_s314371"/>
                </a:ext>
                <a:ext uri="{FF2B5EF4-FFF2-40B4-BE49-F238E27FC236}">
                  <a16:creationId xmlns:a16="http://schemas.microsoft.com/office/drawing/2014/main" id="{00000000-0008-0000-0700-000003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7</xdr:row>
          <xdr:rowOff>9525</xdr:rowOff>
        </xdr:from>
        <xdr:to>
          <xdr:col>24</xdr:col>
          <xdr:colOff>0</xdr:colOff>
          <xdr:row>7</xdr:row>
          <xdr:rowOff>190500</xdr:rowOff>
        </xdr:to>
        <xdr:sp macro="" textlink="">
          <xdr:nvSpPr>
            <xdr:cNvPr id="314372" name="Button 4" hidden="1">
              <a:extLst>
                <a:ext uri="{63B3BB69-23CF-44E3-9099-C40C66FF867C}">
                  <a14:compatExt spid="_x0000_s314372"/>
                </a:ext>
                <a:ext uri="{FF2B5EF4-FFF2-40B4-BE49-F238E27FC236}">
                  <a16:creationId xmlns:a16="http://schemas.microsoft.com/office/drawing/2014/main" id="{00000000-0008-0000-0700-000004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31</xdr:col>
          <xdr:colOff>9525</xdr:colOff>
          <xdr:row>7</xdr:row>
          <xdr:rowOff>9525</xdr:rowOff>
        </xdr:from>
        <xdr:to>
          <xdr:col>32</xdr:col>
          <xdr:colOff>0</xdr:colOff>
          <xdr:row>7</xdr:row>
          <xdr:rowOff>180975</xdr:rowOff>
        </xdr:to>
        <xdr:sp macro="" textlink="">
          <xdr:nvSpPr>
            <xdr:cNvPr id="314373" name="Button 5" hidden="1">
              <a:extLst>
                <a:ext uri="{63B3BB69-23CF-44E3-9099-C40C66FF867C}">
                  <a14:compatExt spid="_x0000_s314373"/>
                </a:ext>
                <a:ext uri="{FF2B5EF4-FFF2-40B4-BE49-F238E27FC236}">
                  <a16:creationId xmlns:a16="http://schemas.microsoft.com/office/drawing/2014/main" id="{00000000-0008-0000-0700-000005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65</xdr:col>
          <xdr:colOff>9525</xdr:colOff>
          <xdr:row>2</xdr:row>
          <xdr:rowOff>9525</xdr:rowOff>
        </xdr:from>
        <xdr:to>
          <xdr:col>66</xdr:col>
          <xdr:colOff>0</xdr:colOff>
          <xdr:row>4</xdr:row>
          <xdr:rowOff>0</xdr:rowOff>
        </xdr:to>
        <xdr:sp macro="" textlink="">
          <xdr:nvSpPr>
            <xdr:cNvPr id="314374" name="Button 6" hidden="1">
              <a:extLst>
                <a:ext uri="{63B3BB69-23CF-44E3-9099-C40C66FF867C}">
                  <a14:compatExt spid="_x0000_s314374"/>
                </a:ext>
                <a:ext uri="{FF2B5EF4-FFF2-40B4-BE49-F238E27FC236}">
                  <a16:creationId xmlns:a16="http://schemas.microsoft.com/office/drawing/2014/main" id="{00000000-0008-0000-0700-000006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Scherm aanpasen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9525</xdr:colOff>
          <xdr:row>6</xdr:row>
          <xdr:rowOff>152400</xdr:rowOff>
        </xdr:from>
        <xdr:to>
          <xdr:col>13</xdr:col>
          <xdr:colOff>247650</xdr:colOff>
          <xdr:row>8</xdr:row>
          <xdr:rowOff>0</xdr:rowOff>
        </xdr:to>
        <xdr:sp macro="" textlink="">
          <xdr:nvSpPr>
            <xdr:cNvPr id="314375" name="Button 7" hidden="1">
              <a:extLst>
                <a:ext uri="{63B3BB69-23CF-44E3-9099-C40C66FF867C}">
                  <a14:compatExt spid="_x0000_s314375"/>
                </a:ext>
                <a:ext uri="{FF2B5EF4-FFF2-40B4-BE49-F238E27FC236}">
                  <a16:creationId xmlns:a16="http://schemas.microsoft.com/office/drawing/2014/main" id="{00000000-0008-0000-0700-000007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20</xdr:col>
          <xdr:colOff>190500</xdr:colOff>
          <xdr:row>7</xdr:row>
          <xdr:rowOff>9525</xdr:rowOff>
        </xdr:from>
        <xdr:to>
          <xdr:col>21</xdr:col>
          <xdr:colOff>247650</xdr:colOff>
          <xdr:row>8</xdr:row>
          <xdr:rowOff>0</xdr:rowOff>
        </xdr:to>
        <xdr:sp macro="" textlink="">
          <xdr:nvSpPr>
            <xdr:cNvPr id="314376" name="Button 8" hidden="1">
              <a:extLst>
                <a:ext uri="{63B3BB69-23CF-44E3-9099-C40C66FF867C}">
                  <a14:compatExt spid="_x0000_s314376"/>
                </a:ext>
                <a:ext uri="{FF2B5EF4-FFF2-40B4-BE49-F238E27FC236}">
                  <a16:creationId xmlns:a16="http://schemas.microsoft.com/office/drawing/2014/main" id="{00000000-0008-0000-0700-000008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0</xdr:colOff>
          <xdr:row>7</xdr:row>
          <xdr:rowOff>28575</xdr:rowOff>
        </xdr:from>
        <xdr:to>
          <xdr:col>30</xdr:col>
          <xdr:colOff>0</xdr:colOff>
          <xdr:row>8</xdr:row>
          <xdr:rowOff>0</xdr:rowOff>
        </xdr:to>
        <xdr:sp macro="" textlink="">
          <xdr:nvSpPr>
            <xdr:cNvPr id="314377" name="Button 9" hidden="1">
              <a:extLst>
                <a:ext uri="{63B3BB69-23CF-44E3-9099-C40C66FF867C}">
                  <a14:compatExt spid="_x0000_s314377"/>
                </a:ext>
                <a:ext uri="{FF2B5EF4-FFF2-40B4-BE49-F238E27FC236}">
                  <a16:creationId xmlns:a16="http://schemas.microsoft.com/office/drawing/2014/main" id="{00000000-0008-0000-0700-000009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7</xdr:row>
          <xdr:rowOff>19050</xdr:rowOff>
        </xdr:from>
        <xdr:to>
          <xdr:col>60</xdr:col>
          <xdr:colOff>390525</xdr:colOff>
          <xdr:row>7</xdr:row>
          <xdr:rowOff>314325</xdr:rowOff>
        </xdr:to>
        <xdr:sp macro="" textlink="">
          <xdr:nvSpPr>
            <xdr:cNvPr id="314378" name="Button 10" hidden="1">
              <a:extLst>
                <a:ext uri="{63B3BB69-23CF-44E3-9099-C40C66FF867C}">
                  <a14:compatExt spid="_x0000_s314378"/>
                </a:ext>
                <a:ext uri="{FF2B5EF4-FFF2-40B4-BE49-F238E27FC236}">
                  <a16:creationId xmlns:a16="http://schemas.microsoft.com/office/drawing/2014/main" id="{00000000-0008-0000-0700-00000A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beste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9525</xdr:colOff>
          <xdr:row>7</xdr:row>
          <xdr:rowOff>28575</xdr:rowOff>
        </xdr:from>
        <xdr:to>
          <xdr:col>61</xdr:col>
          <xdr:colOff>381000</xdr:colOff>
          <xdr:row>8</xdr:row>
          <xdr:rowOff>0</xdr:rowOff>
        </xdr:to>
        <xdr:sp macro="" textlink="">
          <xdr:nvSpPr>
            <xdr:cNvPr id="314379" name="Button 11" hidden="1">
              <a:extLst>
                <a:ext uri="{63B3BB69-23CF-44E3-9099-C40C66FF867C}">
                  <a14:compatExt spid="_x0000_s314379"/>
                </a:ext>
                <a:ext uri="{FF2B5EF4-FFF2-40B4-BE49-F238E27FC236}">
                  <a16:creationId xmlns:a16="http://schemas.microsoft.com/office/drawing/2014/main" id="{00000000-0008-0000-0700-00000B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punten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28575</xdr:rowOff>
        </xdr:from>
        <xdr:to>
          <xdr:col>1</xdr:col>
          <xdr:colOff>9525</xdr:colOff>
          <xdr:row>8</xdr:row>
          <xdr:rowOff>0</xdr:rowOff>
        </xdr:to>
        <xdr:sp macro="" textlink="">
          <xdr:nvSpPr>
            <xdr:cNvPr id="314380" name="Button 12" hidden="1">
              <a:extLst>
                <a:ext uri="{63B3BB69-23CF-44E3-9099-C40C66FF867C}">
                  <a14:compatExt spid="_x0000_s314380"/>
                </a:ext>
                <a:ext uri="{FF2B5EF4-FFF2-40B4-BE49-F238E27FC236}">
                  <a16:creationId xmlns:a16="http://schemas.microsoft.com/office/drawing/2014/main" id="{00000000-0008-0000-0700-00000C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39</xdr:col>
          <xdr:colOff>9525</xdr:colOff>
          <xdr:row>7</xdr:row>
          <xdr:rowOff>9525</xdr:rowOff>
        </xdr:from>
        <xdr:to>
          <xdr:col>40</xdr:col>
          <xdr:colOff>0</xdr:colOff>
          <xdr:row>7</xdr:row>
          <xdr:rowOff>180975</xdr:rowOff>
        </xdr:to>
        <xdr:sp macro="" textlink="">
          <xdr:nvSpPr>
            <xdr:cNvPr id="314381" name="Button 13" hidden="1">
              <a:extLst>
                <a:ext uri="{63B3BB69-23CF-44E3-9099-C40C66FF867C}">
                  <a14:compatExt spid="_x0000_s314381"/>
                </a:ext>
                <a:ext uri="{FF2B5EF4-FFF2-40B4-BE49-F238E27FC236}">
                  <a16:creationId xmlns:a16="http://schemas.microsoft.com/office/drawing/2014/main" id="{00000000-0008-0000-0700-00000D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47</xdr:col>
          <xdr:colOff>9525</xdr:colOff>
          <xdr:row>7</xdr:row>
          <xdr:rowOff>9525</xdr:rowOff>
        </xdr:from>
        <xdr:to>
          <xdr:col>48</xdr:col>
          <xdr:colOff>0</xdr:colOff>
          <xdr:row>7</xdr:row>
          <xdr:rowOff>180975</xdr:rowOff>
        </xdr:to>
        <xdr:sp macro="" textlink="">
          <xdr:nvSpPr>
            <xdr:cNvPr id="314382" name="Button 14" hidden="1">
              <a:extLst>
                <a:ext uri="{63B3BB69-23CF-44E3-9099-C40C66FF867C}">
                  <a14:compatExt spid="_x0000_s314382"/>
                </a:ext>
                <a:ext uri="{FF2B5EF4-FFF2-40B4-BE49-F238E27FC236}">
                  <a16:creationId xmlns:a16="http://schemas.microsoft.com/office/drawing/2014/main" id="{00000000-0008-0000-0700-00000E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19050</xdr:colOff>
          <xdr:row>7</xdr:row>
          <xdr:rowOff>9525</xdr:rowOff>
        </xdr:from>
        <xdr:to>
          <xdr:col>11</xdr:col>
          <xdr:colOff>190500</xdr:colOff>
          <xdr:row>8</xdr:row>
          <xdr:rowOff>0</xdr:rowOff>
        </xdr:to>
        <xdr:sp macro="" textlink="">
          <xdr:nvSpPr>
            <xdr:cNvPr id="314383" name="Button 15" hidden="1">
              <a:extLst>
                <a:ext uri="{63B3BB69-23CF-44E3-9099-C40C66FF867C}">
                  <a14:compatExt spid="_x0000_s314383"/>
                </a:ext>
                <a:ext uri="{FF2B5EF4-FFF2-40B4-BE49-F238E27FC236}">
                  <a16:creationId xmlns:a16="http://schemas.microsoft.com/office/drawing/2014/main" id="{00000000-0008-0000-0700-00000F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657225</xdr:colOff>
          <xdr:row>5</xdr:row>
          <xdr:rowOff>0</xdr:rowOff>
        </xdr:from>
        <xdr:to>
          <xdr:col>5</xdr:col>
          <xdr:colOff>0</xdr:colOff>
          <xdr:row>6</xdr:row>
          <xdr:rowOff>152400</xdr:rowOff>
        </xdr:to>
        <xdr:sp macro="" textlink="">
          <xdr:nvSpPr>
            <xdr:cNvPr id="314384" name="Button 16" hidden="1">
              <a:extLst>
                <a:ext uri="{63B3BB69-23CF-44E3-9099-C40C66FF867C}">
                  <a14:compatExt spid="_x0000_s314384"/>
                </a:ext>
                <a:ext uri="{FF2B5EF4-FFF2-40B4-BE49-F238E27FC236}">
                  <a16:creationId xmlns:a16="http://schemas.microsoft.com/office/drawing/2014/main" id="{00000000-0008-0000-0700-000010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Opbouwen handicap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7</xdr:row>
          <xdr:rowOff>9525</xdr:rowOff>
        </xdr:from>
        <xdr:to>
          <xdr:col>3</xdr:col>
          <xdr:colOff>0</xdr:colOff>
          <xdr:row>7</xdr:row>
          <xdr:rowOff>190500</xdr:rowOff>
        </xdr:to>
        <xdr:sp macro="" textlink="">
          <xdr:nvSpPr>
            <xdr:cNvPr id="314385" name="Button 17" hidden="1">
              <a:extLst>
                <a:ext uri="{63B3BB69-23CF-44E3-9099-C40C66FF867C}">
                  <a14:compatExt spid="_x0000_s314385"/>
                </a:ext>
                <a:ext uri="{FF2B5EF4-FFF2-40B4-BE49-F238E27FC236}">
                  <a16:creationId xmlns:a16="http://schemas.microsoft.com/office/drawing/2014/main" id="{00000000-0008-0000-0700-000011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Sortering Naam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19050</xdr:colOff>
          <xdr:row>7</xdr:row>
          <xdr:rowOff>9525</xdr:rowOff>
        </xdr:from>
        <xdr:to>
          <xdr:col>19</xdr:col>
          <xdr:colOff>190500</xdr:colOff>
          <xdr:row>8</xdr:row>
          <xdr:rowOff>0</xdr:rowOff>
        </xdr:to>
        <xdr:sp macro="" textlink="">
          <xdr:nvSpPr>
            <xdr:cNvPr id="314386" name="Button 18" hidden="1">
              <a:extLst>
                <a:ext uri="{63B3BB69-23CF-44E3-9099-C40C66FF867C}">
                  <a14:compatExt spid="_x0000_s314386"/>
                </a:ext>
                <a:ext uri="{FF2B5EF4-FFF2-40B4-BE49-F238E27FC236}">
                  <a16:creationId xmlns:a16="http://schemas.microsoft.com/office/drawing/2014/main" id="{00000000-0008-0000-0700-000012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19050</xdr:colOff>
          <xdr:row>7</xdr:row>
          <xdr:rowOff>9525</xdr:rowOff>
        </xdr:from>
        <xdr:to>
          <xdr:col>27</xdr:col>
          <xdr:colOff>190500</xdr:colOff>
          <xdr:row>8</xdr:row>
          <xdr:rowOff>0</xdr:rowOff>
        </xdr:to>
        <xdr:sp macro="" textlink="">
          <xdr:nvSpPr>
            <xdr:cNvPr id="314387" name="Button 19" hidden="1">
              <a:extLst>
                <a:ext uri="{63B3BB69-23CF-44E3-9099-C40C66FF867C}">
                  <a14:compatExt spid="_x0000_s314387"/>
                </a:ext>
                <a:ext uri="{FF2B5EF4-FFF2-40B4-BE49-F238E27FC236}">
                  <a16:creationId xmlns:a16="http://schemas.microsoft.com/office/drawing/2014/main" id="{00000000-0008-0000-0700-000013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9525</xdr:rowOff>
        </xdr:from>
        <xdr:to>
          <xdr:col>35</xdr:col>
          <xdr:colOff>190500</xdr:colOff>
          <xdr:row>8</xdr:row>
          <xdr:rowOff>0</xdr:rowOff>
        </xdr:to>
        <xdr:sp macro="" textlink="">
          <xdr:nvSpPr>
            <xdr:cNvPr id="314388" name="Button 20" hidden="1">
              <a:extLst>
                <a:ext uri="{63B3BB69-23CF-44E3-9099-C40C66FF867C}">
                  <a14:compatExt spid="_x0000_s314388"/>
                </a:ext>
                <a:ext uri="{FF2B5EF4-FFF2-40B4-BE49-F238E27FC236}">
                  <a16:creationId xmlns:a16="http://schemas.microsoft.com/office/drawing/2014/main" id="{00000000-0008-0000-0700-000014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9525</xdr:rowOff>
        </xdr:from>
        <xdr:to>
          <xdr:col>43</xdr:col>
          <xdr:colOff>190500</xdr:colOff>
          <xdr:row>8</xdr:row>
          <xdr:rowOff>0</xdr:rowOff>
        </xdr:to>
        <xdr:sp macro="" textlink="">
          <xdr:nvSpPr>
            <xdr:cNvPr id="314389" name="Button 21" hidden="1">
              <a:extLst>
                <a:ext uri="{63B3BB69-23CF-44E3-9099-C40C66FF867C}">
                  <a14:compatExt spid="_x0000_s314389"/>
                </a:ext>
                <a:ext uri="{FF2B5EF4-FFF2-40B4-BE49-F238E27FC236}">
                  <a16:creationId xmlns:a16="http://schemas.microsoft.com/office/drawing/2014/main" id="{00000000-0008-0000-0700-000015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9525</xdr:rowOff>
        </xdr:from>
        <xdr:to>
          <xdr:col>51</xdr:col>
          <xdr:colOff>190500</xdr:colOff>
          <xdr:row>8</xdr:row>
          <xdr:rowOff>0</xdr:rowOff>
        </xdr:to>
        <xdr:sp macro="" textlink="">
          <xdr:nvSpPr>
            <xdr:cNvPr id="314390" name="Button 22" hidden="1">
              <a:extLst>
                <a:ext uri="{63B3BB69-23CF-44E3-9099-C40C66FF867C}">
                  <a14:compatExt spid="_x0000_s314390"/>
                </a:ext>
                <a:ext uri="{FF2B5EF4-FFF2-40B4-BE49-F238E27FC236}">
                  <a16:creationId xmlns:a16="http://schemas.microsoft.com/office/drawing/2014/main" id="{00000000-0008-0000-0700-000016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28575</xdr:rowOff>
        </xdr:from>
        <xdr:to>
          <xdr:col>38</xdr:col>
          <xdr:colOff>0</xdr:colOff>
          <xdr:row>8</xdr:row>
          <xdr:rowOff>0</xdr:rowOff>
        </xdr:to>
        <xdr:sp macro="" textlink="">
          <xdr:nvSpPr>
            <xdr:cNvPr id="314391" name="Button 23" hidden="1">
              <a:extLst>
                <a:ext uri="{63B3BB69-23CF-44E3-9099-C40C66FF867C}">
                  <a14:compatExt spid="_x0000_s314391"/>
                </a:ext>
                <a:ext uri="{FF2B5EF4-FFF2-40B4-BE49-F238E27FC236}">
                  <a16:creationId xmlns:a16="http://schemas.microsoft.com/office/drawing/2014/main" id="{00000000-0008-0000-0700-000017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28575</xdr:rowOff>
        </xdr:from>
        <xdr:to>
          <xdr:col>46</xdr:col>
          <xdr:colOff>0</xdr:colOff>
          <xdr:row>8</xdr:row>
          <xdr:rowOff>0</xdr:rowOff>
        </xdr:to>
        <xdr:sp macro="" textlink="">
          <xdr:nvSpPr>
            <xdr:cNvPr id="314392" name="Button 24" hidden="1">
              <a:extLst>
                <a:ext uri="{63B3BB69-23CF-44E3-9099-C40C66FF867C}">
                  <a14:compatExt spid="_x0000_s314392"/>
                </a:ext>
                <a:ext uri="{FF2B5EF4-FFF2-40B4-BE49-F238E27FC236}">
                  <a16:creationId xmlns:a16="http://schemas.microsoft.com/office/drawing/2014/main" id="{00000000-0008-0000-0700-000018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28575</xdr:rowOff>
        </xdr:from>
        <xdr:to>
          <xdr:col>46</xdr:col>
          <xdr:colOff>0</xdr:colOff>
          <xdr:row>8</xdr:row>
          <xdr:rowOff>0</xdr:rowOff>
        </xdr:to>
        <xdr:sp macro="" textlink="">
          <xdr:nvSpPr>
            <xdr:cNvPr id="314393" name="Button 25" hidden="1">
              <a:extLst>
                <a:ext uri="{63B3BB69-23CF-44E3-9099-C40C66FF867C}">
                  <a14:compatExt spid="_x0000_s314393"/>
                </a:ext>
                <a:ext uri="{FF2B5EF4-FFF2-40B4-BE49-F238E27FC236}">
                  <a16:creationId xmlns:a16="http://schemas.microsoft.com/office/drawing/2014/main" id="{00000000-0008-0000-0700-000019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161925</xdr:colOff>
          <xdr:row>5</xdr:row>
          <xdr:rowOff>0</xdr:rowOff>
        </xdr:from>
        <xdr:to>
          <xdr:col>2</xdr:col>
          <xdr:colOff>485775</xdr:colOff>
          <xdr:row>7</xdr:row>
          <xdr:rowOff>9525</xdr:rowOff>
        </xdr:to>
        <xdr:sp macro="" textlink="">
          <xdr:nvSpPr>
            <xdr:cNvPr id="303105" name="Button 1" hidden="1">
              <a:extLst>
                <a:ext uri="{63B3BB69-23CF-44E3-9099-C40C66FF867C}">
                  <a14:compatExt spid="_x0000_s303105"/>
                </a:ext>
                <a:ext uri="{FF2B5EF4-FFF2-40B4-BE49-F238E27FC236}">
                  <a16:creationId xmlns:a16="http://schemas.microsoft.com/office/drawing/2014/main" id="{00000000-0008-0000-0800-000001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Resultaat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7</xdr:row>
          <xdr:rowOff>19050</xdr:rowOff>
        </xdr:from>
        <xdr:to>
          <xdr:col>8</xdr:col>
          <xdr:colOff>0</xdr:colOff>
          <xdr:row>7</xdr:row>
          <xdr:rowOff>190500</xdr:rowOff>
        </xdr:to>
        <xdr:sp macro="" textlink="">
          <xdr:nvSpPr>
            <xdr:cNvPr id="303106" name="Button 2" hidden="1">
              <a:extLst>
                <a:ext uri="{63B3BB69-23CF-44E3-9099-C40C66FF867C}">
                  <a14:compatExt spid="_x0000_s303106"/>
                </a:ext>
                <a:ext uri="{FF2B5EF4-FFF2-40B4-BE49-F238E27FC236}">
                  <a16:creationId xmlns:a16="http://schemas.microsoft.com/office/drawing/2014/main" id="{00000000-0008-0000-0800-000002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19050</xdr:colOff>
          <xdr:row>7</xdr:row>
          <xdr:rowOff>9525</xdr:rowOff>
        </xdr:from>
        <xdr:to>
          <xdr:col>16</xdr:col>
          <xdr:colOff>0</xdr:colOff>
          <xdr:row>7</xdr:row>
          <xdr:rowOff>161925</xdr:rowOff>
        </xdr:to>
        <xdr:sp macro="" textlink="">
          <xdr:nvSpPr>
            <xdr:cNvPr id="303107" name="Button 3" hidden="1">
              <a:extLst>
                <a:ext uri="{63B3BB69-23CF-44E3-9099-C40C66FF867C}">
                  <a14:compatExt spid="_x0000_s303107"/>
                </a:ext>
                <a:ext uri="{FF2B5EF4-FFF2-40B4-BE49-F238E27FC236}">
                  <a16:creationId xmlns:a16="http://schemas.microsoft.com/office/drawing/2014/main" id="{00000000-0008-0000-0800-000003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7</xdr:row>
          <xdr:rowOff>9525</xdr:rowOff>
        </xdr:from>
        <xdr:to>
          <xdr:col>24</xdr:col>
          <xdr:colOff>0</xdr:colOff>
          <xdr:row>7</xdr:row>
          <xdr:rowOff>190500</xdr:rowOff>
        </xdr:to>
        <xdr:sp macro="" textlink="">
          <xdr:nvSpPr>
            <xdr:cNvPr id="303108" name="Button 4" hidden="1">
              <a:extLst>
                <a:ext uri="{63B3BB69-23CF-44E3-9099-C40C66FF867C}">
                  <a14:compatExt spid="_x0000_s303108"/>
                </a:ext>
                <a:ext uri="{FF2B5EF4-FFF2-40B4-BE49-F238E27FC236}">
                  <a16:creationId xmlns:a16="http://schemas.microsoft.com/office/drawing/2014/main" id="{00000000-0008-0000-0800-000004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31</xdr:col>
          <xdr:colOff>9525</xdr:colOff>
          <xdr:row>7</xdr:row>
          <xdr:rowOff>9525</xdr:rowOff>
        </xdr:from>
        <xdr:to>
          <xdr:col>32</xdr:col>
          <xdr:colOff>0</xdr:colOff>
          <xdr:row>7</xdr:row>
          <xdr:rowOff>180975</xdr:rowOff>
        </xdr:to>
        <xdr:sp macro="" textlink="">
          <xdr:nvSpPr>
            <xdr:cNvPr id="303109" name="Button 5" hidden="1">
              <a:extLst>
                <a:ext uri="{63B3BB69-23CF-44E3-9099-C40C66FF867C}">
                  <a14:compatExt spid="_x0000_s303109"/>
                </a:ext>
                <a:ext uri="{FF2B5EF4-FFF2-40B4-BE49-F238E27FC236}">
                  <a16:creationId xmlns:a16="http://schemas.microsoft.com/office/drawing/2014/main" id="{00000000-0008-0000-0800-000005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64</xdr:col>
          <xdr:colOff>9525</xdr:colOff>
          <xdr:row>2</xdr:row>
          <xdr:rowOff>9525</xdr:rowOff>
        </xdr:from>
        <xdr:to>
          <xdr:col>66</xdr:col>
          <xdr:colOff>0</xdr:colOff>
          <xdr:row>4</xdr:row>
          <xdr:rowOff>0</xdr:rowOff>
        </xdr:to>
        <xdr:sp macro="" textlink="">
          <xdr:nvSpPr>
            <xdr:cNvPr id="303110" name="Button 6" hidden="1">
              <a:extLst>
                <a:ext uri="{63B3BB69-23CF-44E3-9099-C40C66FF867C}">
                  <a14:compatExt spid="_x0000_s303110"/>
                </a:ext>
                <a:ext uri="{FF2B5EF4-FFF2-40B4-BE49-F238E27FC236}">
                  <a16:creationId xmlns:a16="http://schemas.microsoft.com/office/drawing/2014/main" id="{00000000-0008-0000-0800-000006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Scherm aanpassen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9525</xdr:colOff>
          <xdr:row>6</xdr:row>
          <xdr:rowOff>152400</xdr:rowOff>
        </xdr:from>
        <xdr:to>
          <xdr:col>13</xdr:col>
          <xdr:colOff>247650</xdr:colOff>
          <xdr:row>8</xdr:row>
          <xdr:rowOff>0</xdr:rowOff>
        </xdr:to>
        <xdr:sp macro="" textlink="">
          <xdr:nvSpPr>
            <xdr:cNvPr id="303111" name="Button 7" hidden="1">
              <a:extLst>
                <a:ext uri="{63B3BB69-23CF-44E3-9099-C40C66FF867C}">
                  <a14:compatExt spid="_x0000_s303111"/>
                </a:ext>
                <a:ext uri="{FF2B5EF4-FFF2-40B4-BE49-F238E27FC236}">
                  <a16:creationId xmlns:a16="http://schemas.microsoft.com/office/drawing/2014/main" id="{00000000-0008-0000-0800-000007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20</xdr:col>
          <xdr:colOff>190500</xdr:colOff>
          <xdr:row>7</xdr:row>
          <xdr:rowOff>9525</xdr:rowOff>
        </xdr:from>
        <xdr:to>
          <xdr:col>21</xdr:col>
          <xdr:colOff>247650</xdr:colOff>
          <xdr:row>8</xdr:row>
          <xdr:rowOff>0</xdr:rowOff>
        </xdr:to>
        <xdr:sp macro="" textlink="">
          <xdr:nvSpPr>
            <xdr:cNvPr id="303112" name="Button 8" hidden="1">
              <a:extLst>
                <a:ext uri="{63B3BB69-23CF-44E3-9099-C40C66FF867C}">
                  <a14:compatExt spid="_x0000_s303112"/>
                </a:ext>
                <a:ext uri="{FF2B5EF4-FFF2-40B4-BE49-F238E27FC236}">
                  <a16:creationId xmlns:a16="http://schemas.microsoft.com/office/drawing/2014/main" id="{00000000-0008-0000-0800-000008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0</xdr:colOff>
          <xdr:row>7</xdr:row>
          <xdr:rowOff>28575</xdr:rowOff>
        </xdr:from>
        <xdr:to>
          <xdr:col>30</xdr:col>
          <xdr:colOff>0</xdr:colOff>
          <xdr:row>8</xdr:row>
          <xdr:rowOff>0</xdr:rowOff>
        </xdr:to>
        <xdr:sp macro="" textlink="">
          <xdr:nvSpPr>
            <xdr:cNvPr id="303113" name="Button 9" hidden="1">
              <a:extLst>
                <a:ext uri="{63B3BB69-23CF-44E3-9099-C40C66FF867C}">
                  <a14:compatExt spid="_x0000_s303113"/>
                </a:ext>
                <a:ext uri="{FF2B5EF4-FFF2-40B4-BE49-F238E27FC236}">
                  <a16:creationId xmlns:a16="http://schemas.microsoft.com/office/drawing/2014/main" id="{00000000-0008-0000-0800-000009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37</xdr:col>
          <xdr:colOff>19050</xdr:colOff>
          <xdr:row>7</xdr:row>
          <xdr:rowOff>0</xdr:rowOff>
        </xdr:from>
        <xdr:to>
          <xdr:col>37</xdr:col>
          <xdr:colOff>238125</xdr:colOff>
          <xdr:row>7</xdr:row>
          <xdr:rowOff>314325</xdr:rowOff>
        </xdr:to>
        <xdr:sp macro="" textlink="">
          <xdr:nvSpPr>
            <xdr:cNvPr id="303114" name="Button 10" hidden="1">
              <a:extLst>
                <a:ext uri="{63B3BB69-23CF-44E3-9099-C40C66FF867C}">
                  <a14:compatExt spid="_x0000_s303114"/>
                </a:ext>
                <a:ext uri="{FF2B5EF4-FFF2-40B4-BE49-F238E27FC236}">
                  <a16:creationId xmlns:a16="http://schemas.microsoft.com/office/drawing/2014/main" id="{00000000-0008-0000-0800-00000A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7</xdr:row>
          <xdr:rowOff>19050</xdr:rowOff>
        </xdr:from>
        <xdr:to>
          <xdr:col>60</xdr:col>
          <xdr:colOff>390525</xdr:colOff>
          <xdr:row>7</xdr:row>
          <xdr:rowOff>314325</xdr:rowOff>
        </xdr:to>
        <xdr:sp macro="" textlink="">
          <xdr:nvSpPr>
            <xdr:cNvPr id="303115" name="Button 11" hidden="1">
              <a:extLst>
                <a:ext uri="{63B3BB69-23CF-44E3-9099-C40C66FF867C}">
                  <a14:compatExt spid="_x0000_s303115"/>
                </a:ext>
                <a:ext uri="{FF2B5EF4-FFF2-40B4-BE49-F238E27FC236}">
                  <a16:creationId xmlns:a16="http://schemas.microsoft.com/office/drawing/2014/main" id="{00000000-0008-0000-0800-00000B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beste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0</xdr:colOff>
          <xdr:row>7</xdr:row>
          <xdr:rowOff>28575</xdr:rowOff>
        </xdr:from>
        <xdr:to>
          <xdr:col>61</xdr:col>
          <xdr:colOff>0</xdr:colOff>
          <xdr:row>8</xdr:row>
          <xdr:rowOff>0</xdr:rowOff>
        </xdr:to>
        <xdr:sp macro="" textlink="">
          <xdr:nvSpPr>
            <xdr:cNvPr id="303116" name="Button 12" hidden="1">
              <a:extLst>
                <a:ext uri="{63B3BB69-23CF-44E3-9099-C40C66FF867C}">
                  <a14:compatExt spid="_x0000_s303116"/>
                </a:ext>
                <a:ext uri="{FF2B5EF4-FFF2-40B4-BE49-F238E27FC236}">
                  <a16:creationId xmlns:a16="http://schemas.microsoft.com/office/drawing/2014/main" id="{00000000-0008-0000-0800-00000C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punten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28575</xdr:rowOff>
        </xdr:from>
        <xdr:to>
          <xdr:col>1</xdr:col>
          <xdr:colOff>9525</xdr:colOff>
          <xdr:row>8</xdr:row>
          <xdr:rowOff>0</xdr:rowOff>
        </xdr:to>
        <xdr:sp macro="" textlink="">
          <xdr:nvSpPr>
            <xdr:cNvPr id="303117" name="Button 13" hidden="1">
              <a:extLst>
                <a:ext uri="{63B3BB69-23CF-44E3-9099-C40C66FF867C}">
                  <a14:compatExt spid="_x0000_s303117"/>
                </a:ext>
                <a:ext uri="{FF2B5EF4-FFF2-40B4-BE49-F238E27FC236}">
                  <a16:creationId xmlns:a16="http://schemas.microsoft.com/office/drawing/2014/main" id="{00000000-0008-0000-0800-00000D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39</xdr:col>
          <xdr:colOff>9525</xdr:colOff>
          <xdr:row>7</xdr:row>
          <xdr:rowOff>9525</xdr:rowOff>
        </xdr:from>
        <xdr:to>
          <xdr:col>40</xdr:col>
          <xdr:colOff>0</xdr:colOff>
          <xdr:row>7</xdr:row>
          <xdr:rowOff>180975</xdr:rowOff>
        </xdr:to>
        <xdr:sp macro="" textlink="">
          <xdr:nvSpPr>
            <xdr:cNvPr id="303118" name="Button 14" hidden="1">
              <a:extLst>
                <a:ext uri="{63B3BB69-23CF-44E3-9099-C40C66FF867C}">
                  <a14:compatExt spid="_x0000_s303118"/>
                </a:ext>
                <a:ext uri="{FF2B5EF4-FFF2-40B4-BE49-F238E27FC236}">
                  <a16:creationId xmlns:a16="http://schemas.microsoft.com/office/drawing/2014/main" id="{00000000-0008-0000-0800-00000E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45</xdr:col>
          <xdr:colOff>9525</xdr:colOff>
          <xdr:row>7</xdr:row>
          <xdr:rowOff>9525</xdr:rowOff>
        </xdr:from>
        <xdr:to>
          <xdr:col>45</xdr:col>
          <xdr:colOff>247650</xdr:colOff>
          <xdr:row>8</xdr:row>
          <xdr:rowOff>0</xdr:rowOff>
        </xdr:to>
        <xdr:sp macro="" textlink="">
          <xdr:nvSpPr>
            <xdr:cNvPr id="303119" name="Button 15" hidden="1">
              <a:extLst>
                <a:ext uri="{63B3BB69-23CF-44E3-9099-C40C66FF867C}">
                  <a14:compatExt spid="_x0000_s303119"/>
                </a:ext>
                <a:ext uri="{FF2B5EF4-FFF2-40B4-BE49-F238E27FC236}">
                  <a16:creationId xmlns:a16="http://schemas.microsoft.com/office/drawing/2014/main" id="{00000000-0008-0000-0800-00000F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47</xdr:col>
          <xdr:colOff>9525</xdr:colOff>
          <xdr:row>7</xdr:row>
          <xdr:rowOff>9525</xdr:rowOff>
        </xdr:from>
        <xdr:to>
          <xdr:col>48</xdr:col>
          <xdr:colOff>0</xdr:colOff>
          <xdr:row>7</xdr:row>
          <xdr:rowOff>180975</xdr:rowOff>
        </xdr:to>
        <xdr:sp macro="" textlink="">
          <xdr:nvSpPr>
            <xdr:cNvPr id="303120" name="Button 16" hidden="1">
              <a:extLst>
                <a:ext uri="{63B3BB69-23CF-44E3-9099-C40C66FF867C}">
                  <a14:compatExt spid="_x0000_s303120"/>
                </a:ext>
                <a:ext uri="{FF2B5EF4-FFF2-40B4-BE49-F238E27FC236}">
                  <a16:creationId xmlns:a16="http://schemas.microsoft.com/office/drawing/2014/main" id="{00000000-0008-0000-0800-000010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53</xdr:col>
          <xdr:colOff>19050</xdr:colOff>
          <xdr:row>7</xdr:row>
          <xdr:rowOff>9525</xdr:rowOff>
        </xdr:from>
        <xdr:to>
          <xdr:col>53</xdr:col>
          <xdr:colOff>247650</xdr:colOff>
          <xdr:row>8</xdr:row>
          <xdr:rowOff>0</xdr:rowOff>
        </xdr:to>
        <xdr:sp macro="" textlink="">
          <xdr:nvSpPr>
            <xdr:cNvPr id="303121" name="Button 17" hidden="1">
              <a:extLst>
                <a:ext uri="{63B3BB69-23CF-44E3-9099-C40C66FF867C}">
                  <a14:compatExt spid="_x0000_s303121"/>
                </a:ext>
                <a:ext uri="{FF2B5EF4-FFF2-40B4-BE49-F238E27FC236}">
                  <a16:creationId xmlns:a16="http://schemas.microsoft.com/office/drawing/2014/main" id="{00000000-0008-0000-0800-000011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19050</xdr:colOff>
          <xdr:row>7</xdr:row>
          <xdr:rowOff>9525</xdr:rowOff>
        </xdr:from>
        <xdr:to>
          <xdr:col>11</xdr:col>
          <xdr:colOff>190500</xdr:colOff>
          <xdr:row>8</xdr:row>
          <xdr:rowOff>0</xdr:rowOff>
        </xdr:to>
        <xdr:sp macro="" textlink="">
          <xdr:nvSpPr>
            <xdr:cNvPr id="303122" name="Button 18" hidden="1">
              <a:extLst>
                <a:ext uri="{63B3BB69-23CF-44E3-9099-C40C66FF867C}">
                  <a14:compatExt spid="_x0000_s303122"/>
                </a:ext>
                <a:ext uri="{FF2B5EF4-FFF2-40B4-BE49-F238E27FC236}">
                  <a16:creationId xmlns:a16="http://schemas.microsoft.com/office/drawing/2014/main" id="{00000000-0008-0000-0800-000012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19050</xdr:colOff>
          <xdr:row>7</xdr:row>
          <xdr:rowOff>9525</xdr:rowOff>
        </xdr:from>
        <xdr:to>
          <xdr:col>19</xdr:col>
          <xdr:colOff>190500</xdr:colOff>
          <xdr:row>8</xdr:row>
          <xdr:rowOff>0</xdr:rowOff>
        </xdr:to>
        <xdr:sp macro="" textlink="">
          <xdr:nvSpPr>
            <xdr:cNvPr id="303123" name="Button 19" hidden="1">
              <a:extLst>
                <a:ext uri="{63B3BB69-23CF-44E3-9099-C40C66FF867C}">
                  <a14:compatExt spid="_x0000_s303123"/>
                </a:ext>
                <a:ext uri="{FF2B5EF4-FFF2-40B4-BE49-F238E27FC236}">
                  <a16:creationId xmlns:a16="http://schemas.microsoft.com/office/drawing/2014/main" id="{00000000-0008-0000-0800-000013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47625</xdr:colOff>
          <xdr:row>7</xdr:row>
          <xdr:rowOff>9525</xdr:rowOff>
        </xdr:from>
        <xdr:to>
          <xdr:col>27</xdr:col>
          <xdr:colOff>219075</xdr:colOff>
          <xdr:row>7</xdr:row>
          <xdr:rowOff>304800</xdr:rowOff>
        </xdr:to>
        <xdr:sp macro="" textlink="">
          <xdr:nvSpPr>
            <xdr:cNvPr id="303124" name="Button 20" hidden="1">
              <a:extLst>
                <a:ext uri="{63B3BB69-23CF-44E3-9099-C40C66FF867C}">
                  <a14:compatExt spid="_x0000_s303124"/>
                </a:ext>
                <a:ext uri="{FF2B5EF4-FFF2-40B4-BE49-F238E27FC236}">
                  <a16:creationId xmlns:a16="http://schemas.microsoft.com/office/drawing/2014/main" id="{00000000-0008-0000-0800-000014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0</xdr:rowOff>
        </xdr:from>
        <xdr:to>
          <xdr:col>35</xdr:col>
          <xdr:colOff>200025</xdr:colOff>
          <xdr:row>7</xdr:row>
          <xdr:rowOff>314325</xdr:rowOff>
        </xdr:to>
        <xdr:sp macro="" textlink="">
          <xdr:nvSpPr>
            <xdr:cNvPr id="303125" name="Button 21" hidden="1">
              <a:extLst>
                <a:ext uri="{63B3BB69-23CF-44E3-9099-C40C66FF867C}">
                  <a14:compatExt spid="_x0000_s303125"/>
                </a:ext>
                <a:ext uri="{FF2B5EF4-FFF2-40B4-BE49-F238E27FC236}">
                  <a16:creationId xmlns:a16="http://schemas.microsoft.com/office/drawing/2014/main" id="{00000000-0008-0000-0800-000015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9525</xdr:rowOff>
        </xdr:from>
        <xdr:to>
          <xdr:col>38</xdr:col>
          <xdr:colOff>0</xdr:colOff>
          <xdr:row>8</xdr:row>
          <xdr:rowOff>0</xdr:rowOff>
        </xdr:to>
        <xdr:sp macro="" textlink="">
          <xdr:nvSpPr>
            <xdr:cNvPr id="303126" name="Button 22" hidden="1">
              <a:extLst>
                <a:ext uri="{63B3BB69-23CF-44E3-9099-C40C66FF867C}">
                  <a14:compatExt spid="_x0000_s303126"/>
                </a:ext>
                <a:ext uri="{FF2B5EF4-FFF2-40B4-BE49-F238E27FC236}">
                  <a16:creationId xmlns:a16="http://schemas.microsoft.com/office/drawing/2014/main" id="{00000000-0008-0000-0800-000016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ex.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0</xdr:rowOff>
        </xdr:from>
        <xdr:to>
          <xdr:col>46</xdr:col>
          <xdr:colOff>0</xdr:colOff>
          <xdr:row>7</xdr:row>
          <xdr:rowOff>314325</xdr:rowOff>
        </xdr:to>
        <xdr:sp macro="" textlink="">
          <xdr:nvSpPr>
            <xdr:cNvPr id="303127" name="Button 23" hidden="1">
              <a:extLst>
                <a:ext uri="{63B3BB69-23CF-44E3-9099-C40C66FF867C}">
                  <a14:compatExt spid="_x0000_s303127"/>
                </a:ext>
                <a:ext uri="{FF2B5EF4-FFF2-40B4-BE49-F238E27FC236}">
                  <a16:creationId xmlns:a16="http://schemas.microsoft.com/office/drawing/2014/main" id="{00000000-0008-0000-0800-000017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ex.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7</xdr:row>
          <xdr:rowOff>9525</xdr:rowOff>
        </xdr:from>
        <xdr:to>
          <xdr:col>3</xdr:col>
          <xdr:colOff>0</xdr:colOff>
          <xdr:row>7</xdr:row>
          <xdr:rowOff>190500</xdr:rowOff>
        </xdr:to>
        <xdr:sp macro="" textlink="">
          <xdr:nvSpPr>
            <xdr:cNvPr id="303128" name="Button 24" hidden="1">
              <a:extLst>
                <a:ext uri="{63B3BB69-23CF-44E3-9099-C40C66FF867C}">
                  <a14:compatExt spid="_x0000_s303128"/>
                </a:ext>
                <a:ext uri="{FF2B5EF4-FFF2-40B4-BE49-F238E27FC236}">
                  <a16:creationId xmlns:a16="http://schemas.microsoft.com/office/drawing/2014/main" id="{00000000-0008-0000-0800-000018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Sortering Naam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0</xdr:rowOff>
        </xdr:from>
        <xdr:to>
          <xdr:col>43</xdr:col>
          <xdr:colOff>200025</xdr:colOff>
          <xdr:row>7</xdr:row>
          <xdr:rowOff>314325</xdr:rowOff>
        </xdr:to>
        <xdr:sp macro="" textlink="">
          <xdr:nvSpPr>
            <xdr:cNvPr id="303129" name="Button 25" hidden="1">
              <a:extLst>
                <a:ext uri="{63B3BB69-23CF-44E3-9099-C40C66FF867C}">
                  <a14:compatExt spid="_x0000_s303129"/>
                </a:ext>
                <a:ext uri="{FF2B5EF4-FFF2-40B4-BE49-F238E27FC236}">
                  <a16:creationId xmlns:a16="http://schemas.microsoft.com/office/drawing/2014/main" id="{00000000-0008-0000-0800-000019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0</xdr:rowOff>
        </xdr:from>
        <xdr:to>
          <xdr:col>51</xdr:col>
          <xdr:colOff>200025</xdr:colOff>
          <xdr:row>7</xdr:row>
          <xdr:rowOff>314325</xdr:rowOff>
        </xdr:to>
        <xdr:sp macro="" textlink="">
          <xdr:nvSpPr>
            <xdr:cNvPr id="303130" name="Button 26" hidden="1">
              <a:extLst>
                <a:ext uri="{63B3BB69-23CF-44E3-9099-C40C66FF867C}">
                  <a14:compatExt spid="_x0000_s303130"/>
                </a:ext>
                <a:ext uri="{FF2B5EF4-FFF2-40B4-BE49-F238E27FC236}">
                  <a16:creationId xmlns:a16="http://schemas.microsoft.com/office/drawing/2014/main" id="{00000000-0008-0000-0800-00001A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161925</xdr:colOff>
          <xdr:row>5</xdr:row>
          <xdr:rowOff>0</xdr:rowOff>
        </xdr:from>
        <xdr:to>
          <xdr:col>2</xdr:col>
          <xdr:colOff>485775</xdr:colOff>
          <xdr:row>7</xdr:row>
          <xdr:rowOff>9525</xdr:rowOff>
        </xdr:to>
        <xdr:sp macro="" textlink="">
          <xdr:nvSpPr>
            <xdr:cNvPr id="304129" name="Button 1" hidden="1">
              <a:extLst>
                <a:ext uri="{63B3BB69-23CF-44E3-9099-C40C66FF867C}">
                  <a14:compatExt spid="_x0000_s304129"/>
                </a:ext>
                <a:ext uri="{FF2B5EF4-FFF2-40B4-BE49-F238E27FC236}">
                  <a16:creationId xmlns:a16="http://schemas.microsoft.com/office/drawing/2014/main" id="{00000000-0008-0000-0900-000001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Resultaat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7</xdr:row>
          <xdr:rowOff>19050</xdr:rowOff>
        </xdr:from>
        <xdr:to>
          <xdr:col>8</xdr:col>
          <xdr:colOff>0</xdr:colOff>
          <xdr:row>7</xdr:row>
          <xdr:rowOff>190500</xdr:rowOff>
        </xdr:to>
        <xdr:sp macro="" textlink="">
          <xdr:nvSpPr>
            <xdr:cNvPr id="304130" name="Button 2" hidden="1">
              <a:extLst>
                <a:ext uri="{63B3BB69-23CF-44E3-9099-C40C66FF867C}">
                  <a14:compatExt spid="_x0000_s304130"/>
                </a:ext>
                <a:ext uri="{FF2B5EF4-FFF2-40B4-BE49-F238E27FC236}">
                  <a16:creationId xmlns:a16="http://schemas.microsoft.com/office/drawing/2014/main" id="{00000000-0008-0000-0900-000002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19050</xdr:colOff>
          <xdr:row>7</xdr:row>
          <xdr:rowOff>9525</xdr:rowOff>
        </xdr:from>
        <xdr:to>
          <xdr:col>16</xdr:col>
          <xdr:colOff>0</xdr:colOff>
          <xdr:row>7</xdr:row>
          <xdr:rowOff>161925</xdr:rowOff>
        </xdr:to>
        <xdr:sp macro="" textlink="">
          <xdr:nvSpPr>
            <xdr:cNvPr id="304131" name="Button 3" hidden="1">
              <a:extLst>
                <a:ext uri="{63B3BB69-23CF-44E3-9099-C40C66FF867C}">
                  <a14:compatExt spid="_x0000_s304131"/>
                </a:ext>
                <a:ext uri="{FF2B5EF4-FFF2-40B4-BE49-F238E27FC236}">
                  <a16:creationId xmlns:a16="http://schemas.microsoft.com/office/drawing/2014/main" id="{00000000-0008-0000-0900-000003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7</xdr:row>
          <xdr:rowOff>9525</xdr:rowOff>
        </xdr:from>
        <xdr:to>
          <xdr:col>24</xdr:col>
          <xdr:colOff>0</xdr:colOff>
          <xdr:row>7</xdr:row>
          <xdr:rowOff>190500</xdr:rowOff>
        </xdr:to>
        <xdr:sp macro="" textlink="">
          <xdr:nvSpPr>
            <xdr:cNvPr id="304132" name="Button 4" hidden="1">
              <a:extLst>
                <a:ext uri="{63B3BB69-23CF-44E3-9099-C40C66FF867C}">
                  <a14:compatExt spid="_x0000_s304132"/>
                </a:ext>
                <a:ext uri="{FF2B5EF4-FFF2-40B4-BE49-F238E27FC236}">
                  <a16:creationId xmlns:a16="http://schemas.microsoft.com/office/drawing/2014/main" id="{00000000-0008-0000-0900-000004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9525</xdr:rowOff>
        </xdr:from>
        <xdr:to>
          <xdr:col>30</xdr:col>
          <xdr:colOff>0</xdr:colOff>
          <xdr:row>7</xdr:row>
          <xdr:rowOff>180975</xdr:rowOff>
        </xdr:to>
        <xdr:sp macro="" textlink="">
          <xdr:nvSpPr>
            <xdr:cNvPr id="304133" name="Button 5" hidden="1">
              <a:extLst>
                <a:ext uri="{63B3BB69-23CF-44E3-9099-C40C66FF867C}">
                  <a14:compatExt spid="_x0000_s304133"/>
                </a:ext>
                <a:ext uri="{FF2B5EF4-FFF2-40B4-BE49-F238E27FC236}">
                  <a16:creationId xmlns:a16="http://schemas.microsoft.com/office/drawing/2014/main" id="{00000000-0008-0000-0900-000005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64</xdr:col>
          <xdr:colOff>9525</xdr:colOff>
          <xdr:row>2</xdr:row>
          <xdr:rowOff>9525</xdr:rowOff>
        </xdr:from>
        <xdr:to>
          <xdr:col>66</xdr:col>
          <xdr:colOff>0</xdr:colOff>
          <xdr:row>4</xdr:row>
          <xdr:rowOff>0</xdr:rowOff>
        </xdr:to>
        <xdr:sp macro="" textlink="">
          <xdr:nvSpPr>
            <xdr:cNvPr id="304134" name="Button 6" hidden="1">
              <a:extLst>
                <a:ext uri="{63B3BB69-23CF-44E3-9099-C40C66FF867C}">
                  <a14:compatExt spid="_x0000_s304134"/>
                </a:ext>
                <a:ext uri="{FF2B5EF4-FFF2-40B4-BE49-F238E27FC236}">
                  <a16:creationId xmlns:a16="http://schemas.microsoft.com/office/drawing/2014/main" id="{00000000-0008-0000-0900-000006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Scherm aanpassen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9525</xdr:colOff>
          <xdr:row>6</xdr:row>
          <xdr:rowOff>152400</xdr:rowOff>
        </xdr:from>
        <xdr:to>
          <xdr:col>13</xdr:col>
          <xdr:colOff>247650</xdr:colOff>
          <xdr:row>8</xdr:row>
          <xdr:rowOff>0</xdr:rowOff>
        </xdr:to>
        <xdr:sp macro="" textlink="">
          <xdr:nvSpPr>
            <xdr:cNvPr id="304135" name="Button 7" hidden="1">
              <a:extLst>
                <a:ext uri="{63B3BB69-23CF-44E3-9099-C40C66FF867C}">
                  <a14:compatExt spid="_x0000_s304135"/>
                </a:ext>
                <a:ext uri="{FF2B5EF4-FFF2-40B4-BE49-F238E27FC236}">
                  <a16:creationId xmlns:a16="http://schemas.microsoft.com/office/drawing/2014/main" id="{00000000-0008-0000-0900-000007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20</xdr:col>
          <xdr:colOff>190500</xdr:colOff>
          <xdr:row>7</xdr:row>
          <xdr:rowOff>9525</xdr:rowOff>
        </xdr:from>
        <xdr:to>
          <xdr:col>21</xdr:col>
          <xdr:colOff>247650</xdr:colOff>
          <xdr:row>8</xdr:row>
          <xdr:rowOff>0</xdr:rowOff>
        </xdr:to>
        <xdr:sp macro="" textlink="">
          <xdr:nvSpPr>
            <xdr:cNvPr id="304136" name="Button 8" hidden="1">
              <a:extLst>
                <a:ext uri="{63B3BB69-23CF-44E3-9099-C40C66FF867C}">
                  <a14:compatExt spid="_x0000_s304136"/>
                </a:ext>
                <a:ext uri="{FF2B5EF4-FFF2-40B4-BE49-F238E27FC236}">
                  <a16:creationId xmlns:a16="http://schemas.microsoft.com/office/drawing/2014/main" id="{00000000-0008-0000-0900-000008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0</xdr:colOff>
          <xdr:row>7</xdr:row>
          <xdr:rowOff>28575</xdr:rowOff>
        </xdr:from>
        <xdr:to>
          <xdr:col>30</xdr:col>
          <xdr:colOff>0</xdr:colOff>
          <xdr:row>8</xdr:row>
          <xdr:rowOff>0</xdr:rowOff>
        </xdr:to>
        <xdr:sp macro="" textlink="">
          <xdr:nvSpPr>
            <xdr:cNvPr id="304137" name="Button 9" hidden="1">
              <a:extLst>
                <a:ext uri="{63B3BB69-23CF-44E3-9099-C40C66FF867C}">
                  <a14:compatExt spid="_x0000_s304137"/>
                </a:ext>
                <a:ext uri="{FF2B5EF4-FFF2-40B4-BE49-F238E27FC236}">
                  <a16:creationId xmlns:a16="http://schemas.microsoft.com/office/drawing/2014/main" id="{00000000-0008-0000-0900-000009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37</xdr:col>
          <xdr:colOff>19050</xdr:colOff>
          <xdr:row>7</xdr:row>
          <xdr:rowOff>0</xdr:rowOff>
        </xdr:from>
        <xdr:to>
          <xdr:col>37</xdr:col>
          <xdr:colOff>238125</xdr:colOff>
          <xdr:row>7</xdr:row>
          <xdr:rowOff>314325</xdr:rowOff>
        </xdr:to>
        <xdr:sp macro="" textlink="">
          <xdr:nvSpPr>
            <xdr:cNvPr id="304138" name="Button 10" hidden="1">
              <a:extLst>
                <a:ext uri="{63B3BB69-23CF-44E3-9099-C40C66FF867C}">
                  <a14:compatExt spid="_x0000_s304138"/>
                </a:ext>
                <a:ext uri="{FF2B5EF4-FFF2-40B4-BE49-F238E27FC236}">
                  <a16:creationId xmlns:a16="http://schemas.microsoft.com/office/drawing/2014/main" id="{00000000-0008-0000-0900-00000A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7</xdr:row>
          <xdr:rowOff>19050</xdr:rowOff>
        </xdr:from>
        <xdr:to>
          <xdr:col>60</xdr:col>
          <xdr:colOff>390525</xdr:colOff>
          <xdr:row>7</xdr:row>
          <xdr:rowOff>314325</xdr:rowOff>
        </xdr:to>
        <xdr:sp macro="" textlink="">
          <xdr:nvSpPr>
            <xdr:cNvPr id="304139" name="Button 11" hidden="1">
              <a:extLst>
                <a:ext uri="{63B3BB69-23CF-44E3-9099-C40C66FF867C}">
                  <a14:compatExt spid="_x0000_s304139"/>
                </a:ext>
                <a:ext uri="{FF2B5EF4-FFF2-40B4-BE49-F238E27FC236}">
                  <a16:creationId xmlns:a16="http://schemas.microsoft.com/office/drawing/2014/main" id="{00000000-0008-0000-0900-00000B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beste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0</xdr:colOff>
          <xdr:row>7</xdr:row>
          <xdr:rowOff>28575</xdr:rowOff>
        </xdr:from>
        <xdr:to>
          <xdr:col>61</xdr:col>
          <xdr:colOff>0</xdr:colOff>
          <xdr:row>8</xdr:row>
          <xdr:rowOff>0</xdr:rowOff>
        </xdr:to>
        <xdr:sp macro="" textlink="">
          <xdr:nvSpPr>
            <xdr:cNvPr id="304140" name="Button 12" hidden="1">
              <a:extLst>
                <a:ext uri="{63B3BB69-23CF-44E3-9099-C40C66FF867C}">
                  <a14:compatExt spid="_x0000_s304140"/>
                </a:ext>
                <a:ext uri="{FF2B5EF4-FFF2-40B4-BE49-F238E27FC236}">
                  <a16:creationId xmlns:a16="http://schemas.microsoft.com/office/drawing/2014/main" id="{00000000-0008-0000-0900-00000C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punten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28575</xdr:rowOff>
        </xdr:from>
        <xdr:to>
          <xdr:col>1</xdr:col>
          <xdr:colOff>9525</xdr:colOff>
          <xdr:row>8</xdr:row>
          <xdr:rowOff>0</xdr:rowOff>
        </xdr:to>
        <xdr:sp macro="" textlink="">
          <xdr:nvSpPr>
            <xdr:cNvPr id="304141" name="Button 13" hidden="1">
              <a:extLst>
                <a:ext uri="{63B3BB69-23CF-44E3-9099-C40C66FF867C}">
                  <a14:compatExt spid="_x0000_s304141"/>
                </a:ext>
                <a:ext uri="{FF2B5EF4-FFF2-40B4-BE49-F238E27FC236}">
                  <a16:creationId xmlns:a16="http://schemas.microsoft.com/office/drawing/2014/main" id="{00000000-0008-0000-0900-00000D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9525</xdr:rowOff>
        </xdr:from>
        <xdr:to>
          <xdr:col>38</xdr:col>
          <xdr:colOff>0</xdr:colOff>
          <xdr:row>7</xdr:row>
          <xdr:rowOff>180975</xdr:rowOff>
        </xdr:to>
        <xdr:sp macro="" textlink="">
          <xdr:nvSpPr>
            <xdr:cNvPr id="304142" name="Button 14" hidden="1">
              <a:extLst>
                <a:ext uri="{63B3BB69-23CF-44E3-9099-C40C66FF867C}">
                  <a14:compatExt spid="_x0000_s304142"/>
                </a:ext>
                <a:ext uri="{FF2B5EF4-FFF2-40B4-BE49-F238E27FC236}">
                  <a16:creationId xmlns:a16="http://schemas.microsoft.com/office/drawing/2014/main" id="{00000000-0008-0000-0900-00000E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45</xdr:col>
          <xdr:colOff>9525</xdr:colOff>
          <xdr:row>7</xdr:row>
          <xdr:rowOff>9525</xdr:rowOff>
        </xdr:from>
        <xdr:to>
          <xdr:col>45</xdr:col>
          <xdr:colOff>247650</xdr:colOff>
          <xdr:row>8</xdr:row>
          <xdr:rowOff>0</xdr:rowOff>
        </xdr:to>
        <xdr:sp macro="" textlink="">
          <xdr:nvSpPr>
            <xdr:cNvPr id="304143" name="Button 15" hidden="1">
              <a:extLst>
                <a:ext uri="{63B3BB69-23CF-44E3-9099-C40C66FF867C}">
                  <a14:compatExt spid="_x0000_s304143"/>
                </a:ext>
                <a:ext uri="{FF2B5EF4-FFF2-40B4-BE49-F238E27FC236}">
                  <a16:creationId xmlns:a16="http://schemas.microsoft.com/office/drawing/2014/main" id="{00000000-0008-0000-0900-00000F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9525</xdr:rowOff>
        </xdr:from>
        <xdr:to>
          <xdr:col>46</xdr:col>
          <xdr:colOff>0</xdr:colOff>
          <xdr:row>7</xdr:row>
          <xdr:rowOff>180975</xdr:rowOff>
        </xdr:to>
        <xdr:sp macro="" textlink="">
          <xdr:nvSpPr>
            <xdr:cNvPr id="304144" name="Button 16" hidden="1">
              <a:extLst>
                <a:ext uri="{63B3BB69-23CF-44E3-9099-C40C66FF867C}">
                  <a14:compatExt spid="_x0000_s304144"/>
                </a:ext>
                <a:ext uri="{FF2B5EF4-FFF2-40B4-BE49-F238E27FC236}">
                  <a16:creationId xmlns:a16="http://schemas.microsoft.com/office/drawing/2014/main" id="{00000000-0008-0000-0900-000010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53</xdr:col>
          <xdr:colOff>19050</xdr:colOff>
          <xdr:row>7</xdr:row>
          <xdr:rowOff>9525</xdr:rowOff>
        </xdr:from>
        <xdr:to>
          <xdr:col>53</xdr:col>
          <xdr:colOff>247650</xdr:colOff>
          <xdr:row>8</xdr:row>
          <xdr:rowOff>0</xdr:rowOff>
        </xdr:to>
        <xdr:sp macro="" textlink="">
          <xdr:nvSpPr>
            <xdr:cNvPr id="304145" name="Button 17" hidden="1">
              <a:extLst>
                <a:ext uri="{63B3BB69-23CF-44E3-9099-C40C66FF867C}">
                  <a14:compatExt spid="_x0000_s304145"/>
                </a:ext>
                <a:ext uri="{FF2B5EF4-FFF2-40B4-BE49-F238E27FC236}">
                  <a16:creationId xmlns:a16="http://schemas.microsoft.com/office/drawing/2014/main" id="{00000000-0008-0000-0900-000011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19050</xdr:colOff>
          <xdr:row>7</xdr:row>
          <xdr:rowOff>9525</xdr:rowOff>
        </xdr:from>
        <xdr:to>
          <xdr:col>11</xdr:col>
          <xdr:colOff>190500</xdr:colOff>
          <xdr:row>8</xdr:row>
          <xdr:rowOff>0</xdr:rowOff>
        </xdr:to>
        <xdr:sp macro="" textlink="">
          <xdr:nvSpPr>
            <xdr:cNvPr id="304146" name="Button 18" hidden="1">
              <a:extLst>
                <a:ext uri="{63B3BB69-23CF-44E3-9099-C40C66FF867C}">
                  <a14:compatExt spid="_x0000_s304146"/>
                </a:ext>
                <a:ext uri="{FF2B5EF4-FFF2-40B4-BE49-F238E27FC236}">
                  <a16:creationId xmlns:a16="http://schemas.microsoft.com/office/drawing/2014/main" id="{00000000-0008-0000-0900-000012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19050</xdr:colOff>
          <xdr:row>7</xdr:row>
          <xdr:rowOff>9525</xdr:rowOff>
        </xdr:from>
        <xdr:to>
          <xdr:col>19</xdr:col>
          <xdr:colOff>190500</xdr:colOff>
          <xdr:row>8</xdr:row>
          <xdr:rowOff>0</xdr:rowOff>
        </xdr:to>
        <xdr:sp macro="" textlink="">
          <xdr:nvSpPr>
            <xdr:cNvPr id="304147" name="Button 19" hidden="1">
              <a:extLst>
                <a:ext uri="{63B3BB69-23CF-44E3-9099-C40C66FF867C}">
                  <a14:compatExt spid="_x0000_s304147"/>
                </a:ext>
                <a:ext uri="{FF2B5EF4-FFF2-40B4-BE49-F238E27FC236}">
                  <a16:creationId xmlns:a16="http://schemas.microsoft.com/office/drawing/2014/main" id="{00000000-0008-0000-0900-000013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47625</xdr:colOff>
          <xdr:row>7</xdr:row>
          <xdr:rowOff>9525</xdr:rowOff>
        </xdr:from>
        <xdr:to>
          <xdr:col>27</xdr:col>
          <xdr:colOff>219075</xdr:colOff>
          <xdr:row>7</xdr:row>
          <xdr:rowOff>304800</xdr:rowOff>
        </xdr:to>
        <xdr:sp macro="" textlink="">
          <xdr:nvSpPr>
            <xdr:cNvPr id="304148" name="Button 20" hidden="1">
              <a:extLst>
                <a:ext uri="{63B3BB69-23CF-44E3-9099-C40C66FF867C}">
                  <a14:compatExt spid="_x0000_s304148"/>
                </a:ext>
                <a:ext uri="{FF2B5EF4-FFF2-40B4-BE49-F238E27FC236}">
                  <a16:creationId xmlns:a16="http://schemas.microsoft.com/office/drawing/2014/main" id="{00000000-0008-0000-0900-000014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0</xdr:rowOff>
        </xdr:from>
        <xdr:to>
          <xdr:col>35</xdr:col>
          <xdr:colOff>200025</xdr:colOff>
          <xdr:row>7</xdr:row>
          <xdr:rowOff>314325</xdr:rowOff>
        </xdr:to>
        <xdr:sp macro="" textlink="">
          <xdr:nvSpPr>
            <xdr:cNvPr id="304149" name="Button 21" hidden="1">
              <a:extLst>
                <a:ext uri="{63B3BB69-23CF-44E3-9099-C40C66FF867C}">
                  <a14:compatExt spid="_x0000_s304149"/>
                </a:ext>
                <a:ext uri="{FF2B5EF4-FFF2-40B4-BE49-F238E27FC236}">
                  <a16:creationId xmlns:a16="http://schemas.microsoft.com/office/drawing/2014/main" id="{00000000-0008-0000-0900-000015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9525</xdr:rowOff>
        </xdr:from>
        <xdr:to>
          <xdr:col>38</xdr:col>
          <xdr:colOff>0</xdr:colOff>
          <xdr:row>8</xdr:row>
          <xdr:rowOff>0</xdr:rowOff>
        </xdr:to>
        <xdr:sp macro="" textlink="">
          <xdr:nvSpPr>
            <xdr:cNvPr id="304150" name="Button 22" hidden="1">
              <a:extLst>
                <a:ext uri="{63B3BB69-23CF-44E3-9099-C40C66FF867C}">
                  <a14:compatExt spid="_x0000_s304150"/>
                </a:ext>
                <a:ext uri="{FF2B5EF4-FFF2-40B4-BE49-F238E27FC236}">
                  <a16:creationId xmlns:a16="http://schemas.microsoft.com/office/drawing/2014/main" id="{00000000-0008-0000-0900-000016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ex.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0</xdr:rowOff>
        </xdr:from>
        <xdr:to>
          <xdr:col>46</xdr:col>
          <xdr:colOff>0</xdr:colOff>
          <xdr:row>7</xdr:row>
          <xdr:rowOff>314325</xdr:rowOff>
        </xdr:to>
        <xdr:sp macro="" textlink="">
          <xdr:nvSpPr>
            <xdr:cNvPr id="304151" name="Button 23" hidden="1">
              <a:extLst>
                <a:ext uri="{63B3BB69-23CF-44E3-9099-C40C66FF867C}">
                  <a14:compatExt spid="_x0000_s304151"/>
                </a:ext>
                <a:ext uri="{FF2B5EF4-FFF2-40B4-BE49-F238E27FC236}">
                  <a16:creationId xmlns:a16="http://schemas.microsoft.com/office/drawing/2014/main" id="{00000000-0008-0000-0900-000017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ex.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7</xdr:row>
          <xdr:rowOff>9525</xdr:rowOff>
        </xdr:from>
        <xdr:to>
          <xdr:col>3</xdr:col>
          <xdr:colOff>0</xdr:colOff>
          <xdr:row>7</xdr:row>
          <xdr:rowOff>190500</xdr:rowOff>
        </xdr:to>
        <xdr:sp macro="" textlink="">
          <xdr:nvSpPr>
            <xdr:cNvPr id="304152" name="Button 24" hidden="1">
              <a:extLst>
                <a:ext uri="{63B3BB69-23CF-44E3-9099-C40C66FF867C}">
                  <a14:compatExt spid="_x0000_s304152"/>
                </a:ext>
                <a:ext uri="{FF2B5EF4-FFF2-40B4-BE49-F238E27FC236}">
                  <a16:creationId xmlns:a16="http://schemas.microsoft.com/office/drawing/2014/main" id="{00000000-0008-0000-0900-000018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Sortering Naam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0</xdr:rowOff>
        </xdr:from>
        <xdr:to>
          <xdr:col>43</xdr:col>
          <xdr:colOff>200025</xdr:colOff>
          <xdr:row>7</xdr:row>
          <xdr:rowOff>314325</xdr:rowOff>
        </xdr:to>
        <xdr:sp macro="" textlink="">
          <xdr:nvSpPr>
            <xdr:cNvPr id="304153" name="Button 25" hidden="1">
              <a:extLst>
                <a:ext uri="{63B3BB69-23CF-44E3-9099-C40C66FF867C}">
                  <a14:compatExt spid="_x0000_s304153"/>
                </a:ext>
                <a:ext uri="{FF2B5EF4-FFF2-40B4-BE49-F238E27FC236}">
                  <a16:creationId xmlns:a16="http://schemas.microsoft.com/office/drawing/2014/main" id="{00000000-0008-0000-0900-000019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0</xdr:rowOff>
        </xdr:from>
        <xdr:to>
          <xdr:col>51</xdr:col>
          <xdr:colOff>200025</xdr:colOff>
          <xdr:row>7</xdr:row>
          <xdr:rowOff>314325</xdr:rowOff>
        </xdr:to>
        <xdr:sp macro="" textlink="">
          <xdr:nvSpPr>
            <xdr:cNvPr id="304154" name="Button 26" hidden="1">
              <a:extLst>
                <a:ext uri="{63B3BB69-23CF-44E3-9099-C40C66FF867C}">
                  <a14:compatExt spid="_x0000_s304154"/>
                </a:ext>
                <a:ext uri="{FF2B5EF4-FFF2-40B4-BE49-F238E27FC236}">
                  <a16:creationId xmlns:a16="http://schemas.microsoft.com/office/drawing/2014/main" id="{00000000-0008-0000-0900-00001A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verberg kolom</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door%2021_22_Selectie_Dressuur_Paard_Kring%20NVF%20Hulshor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e"/>
      <sheetName val="B"/>
      <sheetName val="L1"/>
      <sheetName val="L2"/>
      <sheetName val="L1 - L2"/>
      <sheetName val="M1"/>
      <sheetName val="M1 - M2"/>
      <sheetName val="Z1"/>
      <sheetName val="Z2"/>
      <sheetName val="ZZL"/>
      <sheetName val="Z1 - Z2"/>
      <sheetName val="Kampioenen"/>
      <sheetName val="Diversen"/>
      <sheetName val="Instellingen"/>
      <sheetName val="Afvaardig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
          <cell r="B3" t="str">
            <v>Kring NVF</v>
          </cell>
        </row>
        <row r="5">
          <cell r="B5">
            <v>99</v>
          </cell>
        </row>
        <row r="6">
          <cell r="B6">
            <v>3</v>
          </cell>
        </row>
        <row r="7">
          <cell r="B7">
            <v>1</v>
          </cell>
        </row>
        <row r="36">
          <cell r="B36" t="str">
            <v>Hulshorst/WenumWiesel</v>
          </cell>
          <cell r="C36" t="str">
            <v>05/06/19/20 nov 2021</v>
          </cell>
        </row>
        <row r="37">
          <cell r="B37" t="str">
            <v>Nunspeet/Wezep</v>
          </cell>
          <cell r="C37" t="str">
            <v>03/04 dec 2021</v>
          </cell>
        </row>
        <row r="38">
          <cell r="B38" t="str">
            <v>Vaassen/Hulshorst</v>
          </cell>
          <cell r="C38" t="str">
            <v>29 jan 2022</v>
          </cell>
        </row>
        <row r="39">
          <cell r="C39" t="str">
            <v xml:space="preserve"> </v>
          </cell>
        </row>
        <row r="40">
          <cell r="C40" t="str">
            <v xml:space="preserve"> </v>
          </cell>
        </row>
        <row r="41">
          <cell r="C41" t="str">
            <v xml:space="preserve"> </v>
          </cell>
        </row>
      </sheetData>
      <sheetData sheetId="14"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8" Type="http://schemas.openxmlformats.org/officeDocument/2006/relationships/ctrlProp" Target="../ctrlProps/ctrlProp211.xml"/><Relationship Id="rId13" Type="http://schemas.openxmlformats.org/officeDocument/2006/relationships/ctrlProp" Target="../ctrlProps/ctrlProp216.xml"/><Relationship Id="rId18" Type="http://schemas.openxmlformats.org/officeDocument/2006/relationships/ctrlProp" Target="../ctrlProps/ctrlProp221.xml"/><Relationship Id="rId26" Type="http://schemas.openxmlformats.org/officeDocument/2006/relationships/ctrlProp" Target="../ctrlProps/ctrlProp229.xml"/><Relationship Id="rId3" Type="http://schemas.openxmlformats.org/officeDocument/2006/relationships/vmlDrawing" Target="../drawings/vmlDrawing9.vml"/><Relationship Id="rId21" Type="http://schemas.openxmlformats.org/officeDocument/2006/relationships/ctrlProp" Target="../ctrlProps/ctrlProp224.xml"/><Relationship Id="rId7" Type="http://schemas.openxmlformats.org/officeDocument/2006/relationships/ctrlProp" Target="../ctrlProps/ctrlProp210.xml"/><Relationship Id="rId12" Type="http://schemas.openxmlformats.org/officeDocument/2006/relationships/ctrlProp" Target="../ctrlProps/ctrlProp215.xml"/><Relationship Id="rId17" Type="http://schemas.openxmlformats.org/officeDocument/2006/relationships/ctrlProp" Target="../ctrlProps/ctrlProp220.xml"/><Relationship Id="rId25" Type="http://schemas.openxmlformats.org/officeDocument/2006/relationships/ctrlProp" Target="../ctrlProps/ctrlProp228.xml"/><Relationship Id="rId2" Type="http://schemas.openxmlformats.org/officeDocument/2006/relationships/drawing" Target="../drawings/drawing9.xml"/><Relationship Id="rId16" Type="http://schemas.openxmlformats.org/officeDocument/2006/relationships/ctrlProp" Target="../ctrlProps/ctrlProp219.xml"/><Relationship Id="rId20" Type="http://schemas.openxmlformats.org/officeDocument/2006/relationships/ctrlProp" Target="../ctrlProps/ctrlProp223.xml"/><Relationship Id="rId29" Type="http://schemas.openxmlformats.org/officeDocument/2006/relationships/ctrlProp" Target="../ctrlProps/ctrlProp232.xml"/><Relationship Id="rId1" Type="http://schemas.openxmlformats.org/officeDocument/2006/relationships/printerSettings" Target="../printerSettings/printerSettings9.bin"/><Relationship Id="rId6" Type="http://schemas.openxmlformats.org/officeDocument/2006/relationships/ctrlProp" Target="../ctrlProps/ctrlProp209.xml"/><Relationship Id="rId11" Type="http://schemas.openxmlformats.org/officeDocument/2006/relationships/ctrlProp" Target="../ctrlProps/ctrlProp214.xml"/><Relationship Id="rId24" Type="http://schemas.openxmlformats.org/officeDocument/2006/relationships/ctrlProp" Target="../ctrlProps/ctrlProp227.xml"/><Relationship Id="rId5" Type="http://schemas.openxmlformats.org/officeDocument/2006/relationships/ctrlProp" Target="../ctrlProps/ctrlProp208.xml"/><Relationship Id="rId15" Type="http://schemas.openxmlformats.org/officeDocument/2006/relationships/ctrlProp" Target="../ctrlProps/ctrlProp218.xml"/><Relationship Id="rId23" Type="http://schemas.openxmlformats.org/officeDocument/2006/relationships/ctrlProp" Target="../ctrlProps/ctrlProp226.xml"/><Relationship Id="rId28" Type="http://schemas.openxmlformats.org/officeDocument/2006/relationships/ctrlProp" Target="../ctrlProps/ctrlProp231.xml"/><Relationship Id="rId10" Type="http://schemas.openxmlformats.org/officeDocument/2006/relationships/ctrlProp" Target="../ctrlProps/ctrlProp213.xml"/><Relationship Id="rId19" Type="http://schemas.openxmlformats.org/officeDocument/2006/relationships/ctrlProp" Target="../ctrlProps/ctrlProp222.xml"/><Relationship Id="rId4" Type="http://schemas.openxmlformats.org/officeDocument/2006/relationships/ctrlProp" Target="../ctrlProps/ctrlProp207.xml"/><Relationship Id="rId9" Type="http://schemas.openxmlformats.org/officeDocument/2006/relationships/ctrlProp" Target="../ctrlProps/ctrlProp212.xml"/><Relationship Id="rId14" Type="http://schemas.openxmlformats.org/officeDocument/2006/relationships/ctrlProp" Target="../ctrlProps/ctrlProp217.xml"/><Relationship Id="rId22" Type="http://schemas.openxmlformats.org/officeDocument/2006/relationships/ctrlProp" Target="../ctrlProps/ctrlProp225.xml"/><Relationship Id="rId27" Type="http://schemas.openxmlformats.org/officeDocument/2006/relationships/ctrlProp" Target="../ctrlProps/ctrlProp230.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237.xml"/><Relationship Id="rId13" Type="http://schemas.openxmlformats.org/officeDocument/2006/relationships/ctrlProp" Target="../ctrlProps/ctrlProp242.xml"/><Relationship Id="rId18" Type="http://schemas.openxmlformats.org/officeDocument/2006/relationships/ctrlProp" Target="../ctrlProps/ctrlProp247.xml"/><Relationship Id="rId26" Type="http://schemas.openxmlformats.org/officeDocument/2006/relationships/ctrlProp" Target="../ctrlProps/ctrlProp255.xml"/><Relationship Id="rId3" Type="http://schemas.openxmlformats.org/officeDocument/2006/relationships/vmlDrawing" Target="../drawings/vmlDrawing10.vml"/><Relationship Id="rId21" Type="http://schemas.openxmlformats.org/officeDocument/2006/relationships/ctrlProp" Target="../ctrlProps/ctrlProp250.xml"/><Relationship Id="rId7" Type="http://schemas.openxmlformats.org/officeDocument/2006/relationships/ctrlProp" Target="../ctrlProps/ctrlProp236.xml"/><Relationship Id="rId12" Type="http://schemas.openxmlformats.org/officeDocument/2006/relationships/ctrlProp" Target="../ctrlProps/ctrlProp241.xml"/><Relationship Id="rId17" Type="http://schemas.openxmlformats.org/officeDocument/2006/relationships/ctrlProp" Target="../ctrlProps/ctrlProp246.xml"/><Relationship Id="rId25" Type="http://schemas.openxmlformats.org/officeDocument/2006/relationships/ctrlProp" Target="../ctrlProps/ctrlProp254.xml"/><Relationship Id="rId2" Type="http://schemas.openxmlformats.org/officeDocument/2006/relationships/drawing" Target="../drawings/drawing10.xml"/><Relationship Id="rId16" Type="http://schemas.openxmlformats.org/officeDocument/2006/relationships/ctrlProp" Target="../ctrlProps/ctrlProp245.xml"/><Relationship Id="rId20" Type="http://schemas.openxmlformats.org/officeDocument/2006/relationships/ctrlProp" Target="../ctrlProps/ctrlProp249.xml"/><Relationship Id="rId29" Type="http://schemas.openxmlformats.org/officeDocument/2006/relationships/ctrlProp" Target="../ctrlProps/ctrlProp258.xml"/><Relationship Id="rId1" Type="http://schemas.openxmlformats.org/officeDocument/2006/relationships/printerSettings" Target="../printerSettings/printerSettings10.bin"/><Relationship Id="rId6" Type="http://schemas.openxmlformats.org/officeDocument/2006/relationships/ctrlProp" Target="../ctrlProps/ctrlProp235.xml"/><Relationship Id="rId11" Type="http://schemas.openxmlformats.org/officeDocument/2006/relationships/ctrlProp" Target="../ctrlProps/ctrlProp240.xml"/><Relationship Id="rId24" Type="http://schemas.openxmlformats.org/officeDocument/2006/relationships/ctrlProp" Target="../ctrlProps/ctrlProp253.xml"/><Relationship Id="rId5" Type="http://schemas.openxmlformats.org/officeDocument/2006/relationships/ctrlProp" Target="../ctrlProps/ctrlProp234.xml"/><Relationship Id="rId15" Type="http://schemas.openxmlformats.org/officeDocument/2006/relationships/ctrlProp" Target="../ctrlProps/ctrlProp244.xml"/><Relationship Id="rId23" Type="http://schemas.openxmlformats.org/officeDocument/2006/relationships/ctrlProp" Target="../ctrlProps/ctrlProp252.xml"/><Relationship Id="rId28" Type="http://schemas.openxmlformats.org/officeDocument/2006/relationships/ctrlProp" Target="../ctrlProps/ctrlProp257.xml"/><Relationship Id="rId10" Type="http://schemas.openxmlformats.org/officeDocument/2006/relationships/ctrlProp" Target="../ctrlProps/ctrlProp239.xml"/><Relationship Id="rId19" Type="http://schemas.openxmlformats.org/officeDocument/2006/relationships/ctrlProp" Target="../ctrlProps/ctrlProp248.xml"/><Relationship Id="rId4" Type="http://schemas.openxmlformats.org/officeDocument/2006/relationships/ctrlProp" Target="../ctrlProps/ctrlProp233.xml"/><Relationship Id="rId9" Type="http://schemas.openxmlformats.org/officeDocument/2006/relationships/ctrlProp" Target="../ctrlProps/ctrlProp238.xml"/><Relationship Id="rId14" Type="http://schemas.openxmlformats.org/officeDocument/2006/relationships/ctrlProp" Target="../ctrlProps/ctrlProp243.xml"/><Relationship Id="rId22" Type="http://schemas.openxmlformats.org/officeDocument/2006/relationships/ctrlProp" Target="../ctrlProps/ctrlProp251.xml"/><Relationship Id="rId27" Type="http://schemas.openxmlformats.org/officeDocument/2006/relationships/ctrlProp" Target="../ctrlProps/ctrlProp256.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263.xml"/><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 Type="http://schemas.openxmlformats.org/officeDocument/2006/relationships/vmlDrawing" Target="../drawings/vmlDrawing11.vml"/><Relationship Id="rId21" Type="http://schemas.openxmlformats.org/officeDocument/2006/relationships/ctrlProp" Target="../ctrlProps/ctrlProp276.xml"/><Relationship Id="rId7" Type="http://schemas.openxmlformats.org/officeDocument/2006/relationships/ctrlProp" Target="../ctrlProps/ctrlProp262.x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2" Type="http://schemas.openxmlformats.org/officeDocument/2006/relationships/drawing" Target="../drawings/drawing11.xml"/><Relationship Id="rId16" Type="http://schemas.openxmlformats.org/officeDocument/2006/relationships/ctrlProp" Target="../ctrlProps/ctrlProp271.xml"/><Relationship Id="rId20" Type="http://schemas.openxmlformats.org/officeDocument/2006/relationships/ctrlProp" Target="../ctrlProps/ctrlProp275.xml"/><Relationship Id="rId1" Type="http://schemas.openxmlformats.org/officeDocument/2006/relationships/printerSettings" Target="../printerSettings/printerSettings11.bin"/><Relationship Id="rId6" Type="http://schemas.openxmlformats.org/officeDocument/2006/relationships/ctrlProp" Target="../ctrlProps/ctrlProp261.xml"/><Relationship Id="rId11" Type="http://schemas.openxmlformats.org/officeDocument/2006/relationships/ctrlProp" Target="../ctrlProps/ctrlProp266.xml"/><Relationship Id="rId24" Type="http://schemas.openxmlformats.org/officeDocument/2006/relationships/ctrlProp" Target="../ctrlProps/ctrlProp279.xml"/><Relationship Id="rId5" Type="http://schemas.openxmlformats.org/officeDocument/2006/relationships/ctrlProp" Target="../ctrlProps/ctrlProp260.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10" Type="http://schemas.openxmlformats.org/officeDocument/2006/relationships/ctrlProp" Target="../ctrlProps/ctrlProp265.xml"/><Relationship Id="rId19" Type="http://schemas.openxmlformats.org/officeDocument/2006/relationships/ctrlProp" Target="../ctrlProps/ctrlProp274.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ctrlProp" Target="../ctrlProps/ctrlProp286.xml"/><Relationship Id="rId5" Type="http://schemas.openxmlformats.org/officeDocument/2006/relationships/ctrlProp" Target="../ctrlProps/ctrlProp285.xml"/><Relationship Id="rId4" Type="http://schemas.openxmlformats.org/officeDocument/2006/relationships/ctrlProp" Target="../ctrlProps/ctrlProp284.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291.xml"/><Relationship Id="rId3" Type="http://schemas.openxmlformats.org/officeDocument/2006/relationships/vmlDrawing" Target="../drawings/vmlDrawing13.vml"/><Relationship Id="rId7" Type="http://schemas.openxmlformats.org/officeDocument/2006/relationships/ctrlProp" Target="../ctrlProps/ctrlProp290.xml"/><Relationship Id="rId2" Type="http://schemas.openxmlformats.org/officeDocument/2006/relationships/drawing" Target="../drawings/drawing13.xml"/><Relationship Id="rId1" Type="http://schemas.openxmlformats.org/officeDocument/2006/relationships/printerSettings" Target="../printerSettings/printerSettings13.bin"/><Relationship Id="rId6" Type="http://schemas.openxmlformats.org/officeDocument/2006/relationships/ctrlProp" Target="../ctrlProps/ctrlProp289.xml"/><Relationship Id="rId5" Type="http://schemas.openxmlformats.org/officeDocument/2006/relationships/ctrlProp" Target="../ctrlProps/ctrlProp288.xml"/><Relationship Id="rId4" Type="http://schemas.openxmlformats.org/officeDocument/2006/relationships/ctrlProp" Target="../ctrlProps/ctrlProp287.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trlProp" Target="../ctrlProps/ctrlProp292.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trlProp" Target="../ctrlProps/ctrlProp293.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26" Type="http://schemas.openxmlformats.org/officeDocument/2006/relationships/ctrlProp" Target="../ctrlProps/ctrlProp49.xml"/><Relationship Id="rId3" Type="http://schemas.openxmlformats.org/officeDocument/2006/relationships/vmlDrawing" Target="../drawings/vmlDrawing2.vml"/><Relationship Id="rId21" Type="http://schemas.openxmlformats.org/officeDocument/2006/relationships/ctrlProp" Target="../ctrlProps/ctrlProp44.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5" Type="http://schemas.openxmlformats.org/officeDocument/2006/relationships/ctrlProp" Target="../ctrlProps/ctrlProp48.xml"/><Relationship Id="rId2" Type="http://schemas.openxmlformats.org/officeDocument/2006/relationships/drawing" Target="../drawings/drawing2.xml"/><Relationship Id="rId16" Type="http://schemas.openxmlformats.org/officeDocument/2006/relationships/ctrlProp" Target="../ctrlProps/ctrlProp39.xml"/><Relationship Id="rId20" Type="http://schemas.openxmlformats.org/officeDocument/2006/relationships/ctrlProp" Target="../ctrlProps/ctrlProp43.xml"/><Relationship Id="rId29" Type="http://schemas.openxmlformats.org/officeDocument/2006/relationships/ctrlProp" Target="../ctrlProps/ctrlProp52.xml"/><Relationship Id="rId1" Type="http://schemas.openxmlformats.org/officeDocument/2006/relationships/printerSettings" Target="../printerSettings/printerSettings2.bin"/><Relationship Id="rId6" Type="http://schemas.openxmlformats.org/officeDocument/2006/relationships/ctrlProp" Target="../ctrlProps/ctrlProp29.xml"/><Relationship Id="rId11" Type="http://schemas.openxmlformats.org/officeDocument/2006/relationships/ctrlProp" Target="../ctrlProps/ctrlProp34.xml"/><Relationship Id="rId24" Type="http://schemas.openxmlformats.org/officeDocument/2006/relationships/ctrlProp" Target="../ctrlProps/ctrlProp47.xml"/><Relationship Id="rId5" Type="http://schemas.openxmlformats.org/officeDocument/2006/relationships/ctrlProp" Target="../ctrlProps/ctrlProp28.xml"/><Relationship Id="rId15" Type="http://schemas.openxmlformats.org/officeDocument/2006/relationships/ctrlProp" Target="../ctrlProps/ctrlProp38.xml"/><Relationship Id="rId23" Type="http://schemas.openxmlformats.org/officeDocument/2006/relationships/ctrlProp" Target="../ctrlProps/ctrlProp46.xml"/><Relationship Id="rId28" Type="http://schemas.openxmlformats.org/officeDocument/2006/relationships/ctrlProp" Target="../ctrlProps/ctrlProp51.xml"/><Relationship Id="rId10" Type="http://schemas.openxmlformats.org/officeDocument/2006/relationships/ctrlProp" Target="../ctrlProps/ctrlProp33.xml"/><Relationship Id="rId19" Type="http://schemas.openxmlformats.org/officeDocument/2006/relationships/ctrlProp" Target="../ctrlProps/ctrlProp42.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 Id="rId22" Type="http://schemas.openxmlformats.org/officeDocument/2006/relationships/ctrlProp" Target="../ctrlProps/ctrlProp45.xml"/><Relationship Id="rId27" Type="http://schemas.openxmlformats.org/officeDocument/2006/relationships/ctrlProp" Target="../ctrlProps/ctrlProp50.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7.xml"/><Relationship Id="rId13" Type="http://schemas.openxmlformats.org/officeDocument/2006/relationships/ctrlProp" Target="../ctrlProps/ctrlProp62.xml"/><Relationship Id="rId18" Type="http://schemas.openxmlformats.org/officeDocument/2006/relationships/ctrlProp" Target="../ctrlProps/ctrlProp67.xml"/><Relationship Id="rId26" Type="http://schemas.openxmlformats.org/officeDocument/2006/relationships/ctrlProp" Target="../ctrlProps/ctrlProp75.xml"/><Relationship Id="rId3" Type="http://schemas.openxmlformats.org/officeDocument/2006/relationships/vmlDrawing" Target="../drawings/vmlDrawing3.vml"/><Relationship Id="rId21" Type="http://schemas.openxmlformats.org/officeDocument/2006/relationships/ctrlProp" Target="../ctrlProps/ctrlProp70.xml"/><Relationship Id="rId7" Type="http://schemas.openxmlformats.org/officeDocument/2006/relationships/ctrlProp" Target="../ctrlProps/ctrlProp56.xml"/><Relationship Id="rId12" Type="http://schemas.openxmlformats.org/officeDocument/2006/relationships/ctrlProp" Target="../ctrlProps/ctrlProp61.xml"/><Relationship Id="rId17" Type="http://schemas.openxmlformats.org/officeDocument/2006/relationships/ctrlProp" Target="../ctrlProps/ctrlProp66.xml"/><Relationship Id="rId25" Type="http://schemas.openxmlformats.org/officeDocument/2006/relationships/ctrlProp" Target="../ctrlProps/ctrlProp74.xml"/><Relationship Id="rId2" Type="http://schemas.openxmlformats.org/officeDocument/2006/relationships/drawing" Target="../drawings/drawing3.xml"/><Relationship Id="rId16" Type="http://schemas.openxmlformats.org/officeDocument/2006/relationships/ctrlProp" Target="../ctrlProps/ctrlProp65.xml"/><Relationship Id="rId20" Type="http://schemas.openxmlformats.org/officeDocument/2006/relationships/ctrlProp" Target="../ctrlProps/ctrlProp69.xml"/><Relationship Id="rId29" Type="http://schemas.openxmlformats.org/officeDocument/2006/relationships/ctrlProp" Target="../ctrlProps/ctrlProp78.xml"/><Relationship Id="rId1" Type="http://schemas.openxmlformats.org/officeDocument/2006/relationships/printerSettings" Target="../printerSettings/printerSettings3.bin"/><Relationship Id="rId6" Type="http://schemas.openxmlformats.org/officeDocument/2006/relationships/ctrlProp" Target="../ctrlProps/ctrlProp55.xml"/><Relationship Id="rId11" Type="http://schemas.openxmlformats.org/officeDocument/2006/relationships/ctrlProp" Target="../ctrlProps/ctrlProp60.xml"/><Relationship Id="rId24" Type="http://schemas.openxmlformats.org/officeDocument/2006/relationships/ctrlProp" Target="../ctrlProps/ctrlProp73.xml"/><Relationship Id="rId5" Type="http://schemas.openxmlformats.org/officeDocument/2006/relationships/ctrlProp" Target="../ctrlProps/ctrlProp54.xml"/><Relationship Id="rId15" Type="http://schemas.openxmlformats.org/officeDocument/2006/relationships/ctrlProp" Target="../ctrlProps/ctrlProp64.xml"/><Relationship Id="rId23" Type="http://schemas.openxmlformats.org/officeDocument/2006/relationships/ctrlProp" Target="../ctrlProps/ctrlProp72.xml"/><Relationship Id="rId28" Type="http://schemas.openxmlformats.org/officeDocument/2006/relationships/ctrlProp" Target="../ctrlProps/ctrlProp77.xml"/><Relationship Id="rId10" Type="http://schemas.openxmlformats.org/officeDocument/2006/relationships/ctrlProp" Target="../ctrlProps/ctrlProp59.xml"/><Relationship Id="rId19" Type="http://schemas.openxmlformats.org/officeDocument/2006/relationships/ctrlProp" Target="../ctrlProps/ctrlProp68.xml"/><Relationship Id="rId4" Type="http://schemas.openxmlformats.org/officeDocument/2006/relationships/ctrlProp" Target="../ctrlProps/ctrlProp53.xml"/><Relationship Id="rId9" Type="http://schemas.openxmlformats.org/officeDocument/2006/relationships/ctrlProp" Target="../ctrlProps/ctrlProp58.xml"/><Relationship Id="rId14" Type="http://schemas.openxmlformats.org/officeDocument/2006/relationships/ctrlProp" Target="../ctrlProps/ctrlProp63.xml"/><Relationship Id="rId22" Type="http://schemas.openxmlformats.org/officeDocument/2006/relationships/ctrlProp" Target="../ctrlProps/ctrlProp71.xml"/><Relationship Id="rId27" Type="http://schemas.openxmlformats.org/officeDocument/2006/relationships/ctrlProp" Target="../ctrlProps/ctrlProp7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83.xml"/><Relationship Id="rId13" Type="http://schemas.openxmlformats.org/officeDocument/2006/relationships/ctrlProp" Target="../ctrlProps/ctrlProp88.xml"/><Relationship Id="rId18" Type="http://schemas.openxmlformats.org/officeDocument/2006/relationships/ctrlProp" Target="../ctrlProps/ctrlProp93.xml"/><Relationship Id="rId26" Type="http://schemas.openxmlformats.org/officeDocument/2006/relationships/ctrlProp" Target="../ctrlProps/ctrlProp101.xml"/><Relationship Id="rId3" Type="http://schemas.openxmlformats.org/officeDocument/2006/relationships/vmlDrawing" Target="../drawings/vmlDrawing4.vml"/><Relationship Id="rId21" Type="http://schemas.openxmlformats.org/officeDocument/2006/relationships/ctrlProp" Target="../ctrlProps/ctrlProp96.xml"/><Relationship Id="rId7" Type="http://schemas.openxmlformats.org/officeDocument/2006/relationships/ctrlProp" Target="../ctrlProps/ctrlProp82.xml"/><Relationship Id="rId12" Type="http://schemas.openxmlformats.org/officeDocument/2006/relationships/ctrlProp" Target="../ctrlProps/ctrlProp87.xml"/><Relationship Id="rId17" Type="http://schemas.openxmlformats.org/officeDocument/2006/relationships/ctrlProp" Target="../ctrlProps/ctrlProp92.xml"/><Relationship Id="rId25" Type="http://schemas.openxmlformats.org/officeDocument/2006/relationships/ctrlProp" Target="../ctrlProps/ctrlProp100.xml"/><Relationship Id="rId2" Type="http://schemas.openxmlformats.org/officeDocument/2006/relationships/drawing" Target="../drawings/drawing4.xml"/><Relationship Id="rId16" Type="http://schemas.openxmlformats.org/officeDocument/2006/relationships/ctrlProp" Target="../ctrlProps/ctrlProp91.xml"/><Relationship Id="rId20" Type="http://schemas.openxmlformats.org/officeDocument/2006/relationships/ctrlProp" Target="../ctrlProps/ctrlProp95.xml"/><Relationship Id="rId1" Type="http://schemas.openxmlformats.org/officeDocument/2006/relationships/printerSettings" Target="../printerSettings/printerSettings4.bin"/><Relationship Id="rId6" Type="http://schemas.openxmlformats.org/officeDocument/2006/relationships/ctrlProp" Target="../ctrlProps/ctrlProp81.xml"/><Relationship Id="rId11" Type="http://schemas.openxmlformats.org/officeDocument/2006/relationships/ctrlProp" Target="../ctrlProps/ctrlProp86.xml"/><Relationship Id="rId24" Type="http://schemas.openxmlformats.org/officeDocument/2006/relationships/ctrlProp" Target="../ctrlProps/ctrlProp99.xml"/><Relationship Id="rId5" Type="http://schemas.openxmlformats.org/officeDocument/2006/relationships/ctrlProp" Target="../ctrlProps/ctrlProp80.xml"/><Relationship Id="rId15" Type="http://schemas.openxmlformats.org/officeDocument/2006/relationships/ctrlProp" Target="../ctrlProps/ctrlProp90.xml"/><Relationship Id="rId23" Type="http://schemas.openxmlformats.org/officeDocument/2006/relationships/ctrlProp" Target="../ctrlProps/ctrlProp98.xml"/><Relationship Id="rId28" Type="http://schemas.openxmlformats.org/officeDocument/2006/relationships/ctrlProp" Target="../ctrlProps/ctrlProp103.xml"/><Relationship Id="rId10" Type="http://schemas.openxmlformats.org/officeDocument/2006/relationships/ctrlProp" Target="../ctrlProps/ctrlProp85.xml"/><Relationship Id="rId19" Type="http://schemas.openxmlformats.org/officeDocument/2006/relationships/ctrlProp" Target="../ctrlProps/ctrlProp94.xml"/><Relationship Id="rId4" Type="http://schemas.openxmlformats.org/officeDocument/2006/relationships/ctrlProp" Target="../ctrlProps/ctrlProp79.xml"/><Relationship Id="rId9" Type="http://schemas.openxmlformats.org/officeDocument/2006/relationships/ctrlProp" Target="../ctrlProps/ctrlProp84.xml"/><Relationship Id="rId14" Type="http://schemas.openxmlformats.org/officeDocument/2006/relationships/ctrlProp" Target="../ctrlProps/ctrlProp89.xml"/><Relationship Id="rId22" Type="http://schemas.openxmlformats.org/officeDocument/2006/relationships/ctrlProp" Target="../ctrlProps/ctrlProp97.xml"/><Relationship Id="rId27" Type="http://schemas.openxmlformats.org/officeDocument/2006/relationships/ctrlProp" Target="../ctrlProps/ctrlProp10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08.xml"/><Relationship Id="rId13" Type="http://schemas.openxmlformats.org/officeDocument/2006/relationships/ctrlProp" Target="../ctrlProps/ctrlProp113.xml"/><Relationship Id="rId18" Type="http://schemas.openxmlformats.org/officeDocument/2006/relationships/ctrlProp" Target="../ctrlProps/ctrlProp118.xml"/><Relationship Id="rId26" Type="http://schemas.openxmlformats.org/officeDocument/2006/relationships/ctrlProp" Target="../ctrlProps/ctrlProp126.xml"/><Relationship Id="rId3" Type="http://schemas.openxmlformats.org/officeDocument/2006/relationships/vmlDrawing" Target="../drawings/vmlDrawing5.vml"/><Relationship Id="rId21" Type="http://schemas.openxmlformats.org/officeDocument/2006/relationships/ctrlProp" Target="../ctrlProps/ctrlProp121.xml"/><Relationship Id="rId7" Type="http://schemas.openxmlformats.org/officeDocument/2006/relationships/ctrlProp" Target="../ctrlProps/ctrlProp107.xml"/><Relationship Id="rId12" Type="http://schemas.openxmlformats.org/officeDocument/2006/relationships/ctrlProp" Target="../ctrlProps/ctrlProp112.xml"/><Relationship Id="rId17" Type="http://schemas.openxmlformats.org/officeDocument/2006/relationships/ctrlProp" Target="../ctrlProps/ctrlProp117.xml"/><Relationship Id="rId25" Type="http://schemas.openxmlformats.org/officeDocument/2006/relationships/ctrlProp" Target="../ctrlProps/ctrlProp125.xml"/><Relationship Id="rId2" Type="http://schemas.openxmlformats.org/officeDocument/2006/relationships/drawing" Target="../drawings/drawing5.xml"/><Relationship Id="rId16" Type="http://schemas.openxmlformats.org/officeDocument/2006/relationships/ctrlProp" Target="../ctrlProps/ctrlProp116.xml"/><Relationship Id="rId20" Type="http://schemas.openxmlformats.org/officeDocument/2006/relationships/ctrlProp" Target="../ctrlProps/ctrlProp120.xml"/><Relationship Id="rId29" Type="http://schemas.openxmlformats.org/officeDocument/2006/relationships/ctrlProp" Target="../ctrlProps/ctrlProp129.xml"/><Relationship Id="rId1" Type="http://schemas.openxmlformats.org/officeDocument/2006/relationships/printerSettings" Target="../printerSettings/printerSettings5.bin"/><Relationship Id="rId6" Type="http://schemas.openxmlformats.org/officeDocument/2006/relationships/ctrlProp" Target="../ctrlProps/ctrlProp106.xml"/><Relationship Id="rId11" Type="http://schemas.openxmlformats.org/officeDocument/2006/relationships/ctrlProp" Target="../ctrlProps/ctrlProp111.xml"/><Relationship Id="rId24" Type="http://schemas.openxmlformats.org/officeDocument/2006/relationships/ctrlProp" Target="../ctrlProps/ctrlProp124.xml"/><Relationship Id="rId5" Type="http://schemas.openxmlformats.org/officeDocument/2006/relationships/ctrlProp" Target="../ctrlProps/ctrlProp105.xml"/><Relationship Id="rId15" Type="http://schemas.openxmlformats.org/officeDocument/2006/relationships/ctrlProp" Target="../ctrlProps/ctrlProp115.xml"/><Relationship Id="rId23" Type="http://schemas.openxmlformats.org/officeDocument/2006/relationships/ctrlProp" Target="../ctrlProps/ctrlProp123.xml"/><Relationship Id="rId28" Type="http://schemas.openxmlformats.org/officeDocument/2006/relationships/ctrlProp" Target="../ctrlProps/ctrlProp128.xml"/><Relationship Id="rId10" Type="http://schemas.openxmlformats.org/officeDocument/2006/relationships/ctrlProp" Target="../ctrlProps/ctrlProp110.xml"/><Relationship Id="rId19" Type="http://schemas.openxmlformats.org/officeDocument/2006/relationships/ctrlProp" Target="../ctrlProps/ctrlProp119.xml"/><Relationship Id="rId4" Type="http://schemas.openxmlformats.org/officeDocument/2006/relationships/ctrlProp" Target="../ctrlProps/ctrlProp104.xml"/><Relationship Id="rId9" Type="http://schemas.openxmlformats.org/officeDocument/2006/relationships/ctrlProp" Target="../ctrlProps/ctrlProp109.xml"/><Relationship Id="rId14" Type="http://schemas.openxmlformats.org/officeDocument/2006/relationships/ctrlProp" Target="../ctrlProps/ctrlProp114.xml"/><Relationship Id="rId22" Type="http://schemas.openxmlformats.org/officeDocument/2006/relationships/ctrlProp" Target="../ctrlProps/ctrlProp122.xml"/><Relationship Id="rId27" Type="http://schemas.openxmlformats.org/officeDocument/2006/relationships/ctrlProp" Target="../ctrlProps/ctrlProp1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34.xml"/><Relationship Id="rId13" Type="http://schemas.openxmlformats.org/officeDocument/2006/relationships/ctrlProp" Target="../ctrlProps/ctrlProp139.xml"/><Relationship Id="rId18" Type="http://schemas.openxmlformats.org/officeDocument/2006/relationships/ctrlProp" Target="../ctrlProps/ctrlProp144.xml"/><Relationship Id="rId26" Type="http://schemas.openxmlformats.org/officeDocument/2006/relationships/ctrlProp" Target="../ctrlProps/ctrlProp152.xml"/><Relationship Id="rId3" Type="http://schemas.openxmlformats.org/officeDocument/2006/relationships/vmlDrawing" Target="../drawings/vmlDrawing6.vml"/><Relationship Id="rId21" Type="http://schemas.openxmlformats.org/officeDocument/2006/relationships/ctrlProp" Target="../ctrlProps/ctrlProp147.xml"/><Relationship Id="rId7" Type="http://schemas.openxmlformats.org/officeDocument/2006/relationships/ctrlProp" Target="../ctrlProps/ctrlProp133.xml"/><Relationship Id="rId12" Type="http://schemas.openxmlformats.org/officeDocument/2006/relationships/ctrlProp" Target="../ctrlProps/ctrlProp138.xml"/><Relationship Id="rId17" Type="http://schemas.openxmlformats.org/officeDocument/2006/relationships/ctrlProp" Target="../ctrlProps/ctrlProp143.xml"/><Relationship Id="rId25" Type="http://schemas.openxmlformats.org/officeDocument/2006/relationships/ctrlProp" Target="../ctrlProps/ctrlProp151.xml"/><Relationship Id="rId2" Type="http://schemas.openxmlformats.org/officeDocument/2006/relationships/drawing" Target="../drawings/drawing6.xml"/><Relationship Id="rId16" Type="http://schemas.openxmlformats.org/officeDocument/2006/relationships/ctrlProp" Target="../ctrlProps/ctrlProp142.xml"/><Relationship Id="rId20" Type="http://schemas.openxmlformats.org/officeDocument/2006/relationships/ctrlProp" Target="../ctrlProps/ctrlProp146.xml"/><Relationship Id="rId29" Type="http://schemas.openxmlformats.org/officeDocument/2006/relationships/ctrlProp" Target="../ctrlProps/ctrlProp155.xml"/><Relationship Id="rId1" Type="http://schemas.openxmlformats.org/officeDocument/2006/relationships/printerSettings" Target="../printerSettings/printerSettings6.bin"/><Relationship Id="rId6" Type="http://schemas.openxmlformats.org/officeDocument/2006/relationships/ctrlProp" Target="../ctrlProps/ctrlProp132.xml"/><Relationship Id="rId11" Type="http://schemas.openxmlformats.org/officeDocument/2006/relationships/ctrlProp" Target="../ctrlProps/ctrlProp137.xml"/><Relationship Id="rId24" Type="http://schemas.openxmlformats.org/officeDocument/2006/relationships/ctrlProp" Target="../ctrlProps/ctrlProp150.xml"/><Relationship Id="rId5" Type="http://schemas.openxmlformats.org/officeDocument/2006/relationships/ctrlProp" Target="../ctrlProps/ctrlProp131.xml"/><Relationship Id="rId15" Type="http://schemas.openxmlformats.org/officeDocument/2006/relationships/ctrlProp" Target="../ctrlProps/ctrlProp141.xml"/><Relationship Id="rId23" Type="http://schemas.openxmlformats.org/officeDocument/2006/relationships/ctrlProp" Target="../ctrlProps/ctrlProp149.xml"/><Relationship Id="rId28" Type="http://schemas.openxmlformats.org/officeDocument/2006/relationships/ctrlProp" Target="../ctrlProps/ctrlProp154.xml"/><Relationship Id="rId10" Type="http://schemas.openxmlformats.org/officeDocument/2006/relationships/ctrlProp" Target="../ctrlProps/ctrlProp136.xml"/><Relationship Id="rId19" Type="http://schemas.openxmlformats.org/officeDocument/2006/relationships/ctrlProp" Target="../ctrlProps/ctrlProp145.xml"/><Relationship Id="rId4" Type="http://schemas.openxmlformats.org/officeDocument/2006/relationships/ctrlProp" Target="../ctrlProps/ctrlProp130.xml"/><Relationship Id="rId9" Type="http://schemas.openxmlformats.org/officeDocument/2006/relationships/ctrlProp" Target="../ctrlProps/ctrlProp135.xml"/><Relationship Id="rId14" Type="http://schemas.openxmlformats.org/officeDocument/2006/relationships/ctrlProp" Target="../ctrlProps/ctrlProp140.xml"/><Relationship Id="rId22" Type="http://schemas.openxmlformats.org/officeDocument/2006/relationships/ctrlProp" Target="../ctrlProps/ctrlProp148.xml"/><Relationship Id="rId27" Type="http://schemas.openxmlformats.org/officeDocument/2006/relationships/ctrlProp" Target="../ctrlProps/ctrlProp153.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60.xml"/><Relationship Id="rId13" Type="http://schemas.openxmlformats.org/officeDocument/2006/relationships/ctrlProp" Target="../ctrlProps/ctrlProp165.xml"/><Relationship Id="rId18" Type="http://schemas.openxmlformats.org/officeDocument/2006/relationships/ctrlProp" Target="../ctrlProps/ctrlProp170.xml"/><Relationship Id="rId26" Type="http://schemas.openxmlformats.org/officeDocument/2006/relationships/ctrlProp" Target="../ctrlProps/ctrlProp178.xml"/><Relationship Id="rId3" Type="http://schemas.openxmlformats.org/officeDocument/2006/relationships/vmlDrawing" Target="../drawings/vmlDrawing7.vml"/><Relationship Id="rId21" Type="http://schemas.openxmlformats.org/officeDocument/2006/relationships/ctrlProp" Target="../ctrlProps/ctrlProp173.xml"/><Relationship Id="rId7" Type="http://schemas.openxmlformats.org/officeDocument/2006/relationships/ctrlProp" Target="../ctrlProps/ctrlProp159.xml"/><Relationship Id="rId12" Type="http://schemas.openxmlformats.org/officeDocument/2006/relationships/ctrlProp" Target="../ctrlProps/ctrlProp164.xml"/><Relationship Id="rId17" Type="http://schemas.openxmlformats.org/officeDocument/2006/relationships/ctrlProp" Target="../ctrlProps/ctrlProp169.xml"/><Relationship Id="rId25" Type="http://schemas.openxmlformats.org/officeDocument/2006/relationships/ctrlProp" Target="../ctrlProps/ctrlProp177.xml"/><Relationship Id="rId2" Type="http://schemas.openxmlformats.org/officeDocument/2006/relationships/drawing" Target="../drawings/drawing7.xml"/><Relationship Id="rId16" Type="http://schemas.openxmlformats.org/officeDocument/2006/relationships/ctrlProp" Target="../ctrlProps/ctrlProp168.xml"/><Relationship Id="rId20" Type="http://schemas.openxmlformats.org/officeDocument/2006/relationships/ctrlProp" Target="../ctrlProps/ctrlProp172.xml"/><Relationship Id="rId1" Type="http://schemas.openxmlformats.org/officeDocument/2006/relationships/printerSettings" Target="../printerSettings/printerSettings7.bin"/><Relationship Id="rId6" Type="http://schemas.openxmlformats.org/officeDocument/2006/relationships/ctrlProp" Target="../ctrlProps/ctrlProp158.xml"/><Relationship Id="rId11" Type="http://schemas.openxmlformats.org/officeDocument/2006/relationships/ctrlProp" Target="../ctrlProps/ctrlProp163.xml"/><Relationship Id="rId24" Type="http://schemas.openxmlformats.org/officeDocument/2006/relationships/ctrlProp" Target="../ctrlProps/ctrlProp176.xml"/><Relationship Id="rId5" Type="http://schemas.openxmlformats.org/officeDocument/2006/relationships/ctrlProp" Target="../ctrlProps/ctrlProp157.xml"/><Relationship Id="rId15" Type="http://schemas.openxmlformats.org/officeDocument/2006/relationships/ctrlProp" Target="../ctrlProps/ctrlProp167.xml"/><Relationship Id="rId23" Type="http://schemas.openxmlformats.org/officeDocument/2006/relationships/ctrlProp" Target="../ctrlProps/ctrlProp175.xml"/><Relationship Id="rId28" Type="http://schemas.openxmlformats.org/officeDocument/2006/relationships/ctrlProp" Target="../ctrlProps/ctrlProp180.xml"/><Relationship Id="rId10" Type="http://schemas.openxmlformats.org/officeDocument/2006/relationships/ctrlProp" Target="../ctrlProps/ctrlProp162.xml"/><Relationship Id="rId19" Type="http://schemas.openxmlformats.org/officeDocument/2006/relationships/ctrlProp" Target="../ctrlProps/ctrlProp171.xml"/><Relationship Id="rId4" Type="http://schemas.openxmlformats.org/officeDocument/2006/relationships/ctrlProp" Target="../ctrlProps/ctrlProp156.xml"/><Relationship Id="rId9" Type="http://schemas.openxmlformats.org/officeDocument/2006/relationships/ctrlProp" Target="../ctrlProps/ctrlProp161.xml"/><Relationship Id="rId14" Type="http://schemas.openxmlformats.org/officeDocument/2006/relationships/ctrlProp" Target="../ctrlProps/ctrlProp166.xml"/><Relationship Id="rId22" Type="http://schemas.openxmlformats.org/officeDocument/2006/relationships/ctrlProp" Target="../ctrlProps/ctrlProp174.xml"/><Relationship Id="rId27" Type="http://schemas.openxmlformats.org/officeDocument/2006/relationships/ctrlProp" Target="../ctrlProps/ctrlProp179.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85.xml"/><Relationship Id="rId13" Type="http://schemas.openxmlformats.org/officeDocument/2006/relationships/ctrlProp" Target="../ctrlProps/ctrlProp190.xml"/><Relationship Id="rId18" Type="http://schemas.openxmlformats.org/officeDocument/2006/relationships/ctrlProp" Target="../ctrlProps/ctrlProp195.xml"/><Relationship Id="rId26" Type="http://schemas.openxmlformats.org/officeDocument/2006/relationships/ctrlProp" Target="../ctrlProps/ctrlProp203.xml"/><Relationship Id="rId3" Type="http://schemas.openxmlformats.org/officeDocument/2006/relationships/vmlDrawing" Target="../drawings/vmlDrawing8.vml"/><Relationship Id="rId21" Type="http://schemas.openxmlformats.org/officeDocument/2006/relationships/ctrlProp" Target="../ctrlProps/ctrlProp198.xml"/><Relationship Id="rId7" Type="http://schemas.openxmlformats.org/officeDocument/2006/relationships/ctrlProp" Target="../ctrlProps/ctrlProp184.xml"/><Relationship Id="rId12" Type="http://schemas.openxmlformats.org/officeDocument/2006/relationships/ctrlProp" Target="../ctrlProps/ctrlProp189.xml"/><Relationship Id="rId17" Type="http://schemas.openxmlformats.org/officeDocument/2006/relationships/ctrlProp" Target="../ctrlProps/ctrlProp194.xml"/><Relationship Id="rId25" Type="http://schemas.openxmlformats.org/officeDocument/2006/relationships/ctrlProp" Target="../ctrlProps/ctrlProp202.xml"/><Relationship Id="rId2" Type="http://schemas.openxmlformats.org/officeDocument/2006/relationships/drawing" Target="../drawings/drawing8.xml"/><Relationship Id="rId16" Type="http://schemas.openxmlformats.org/officeDocument/2006/relationships/ctrlProp" Target="../ctrlProps/ctrlProp193.xml"/><Relationship Id="rId20" Type="http://schemas.openxmlformats.org/officeDocument/2006/relationships/ctrlProp" Target="../ctrlProps/ctrlProp197.xml"/><Relationship Id="rId29" Type="http://schemas.openxmlformats.org/officeDocument/2006/relationships/ctrlProp" Target="../ctrlProps/ctrlProp206.xml"/><Relationship Id="rId1" Type="http://schemas.openxmlformats.org/officeDocument/2006/relationships/printerSettings" Target="../printerSettings/printerSettings8.bin"/><Relationship Id="rId6" Type="http://schemas.openxmlformats.org/officeDocument/2006/relationships/ctrlProp" Target="../ctrlProps/ctrlProp183.xml"/><Relationship Id="rId11" Type="http://schemas.openxmlformats.org/officeDocument/2006/relationships/ctrlProp" Target="../ctrlProps/ctrlProp188.xml"/><Relationship Id="rId24" Type="http://schemas.openxmlformats.org/officeDocument/2006/relationships/ctrlProp" Target="../ctrlProps/ctrlProp201.xml"/><Relationship Id="rId5" Type="http://schemas.openxmlformats.org/officeDocument/2006/relationships/ctrlProp" Target="../ctrlProps/ctrlProp182.xml"/><Relationship Id="rId15" Type="http://schemas.openxmlformats.org/officeDocument/2006/relationships/ctrlProp" Target="../ctrlProps/ctrlProp192.xml"/><Relationship Id="rId23" Type="http://schemas.openxmlformats.org/officeDocument/2006/relationships/ctrlProp" Target="../ctrlProps/ctrlProp200.xml"/><Relationship Id="rId28" Type="http://schemas.openxmlformats.org/officeDocument/2006/relationships/ctrlProp" Target="../ctrlProps/ctrlProp205.xml"/><Relationship Id="rId10" Type="http://schemas.openxmlformats.org/officeDocument/2006/relationships/ctrlProp" Target="../ctrlProps/ctrlProp187.xml"/><Relationship Id="rId19" Type="http://schemas.openxmlformats.org/officeDocument/2006/relationships/ctrlProp" Target="../ctrlProps/ctrlProp196.xml"/><Relationship Id="rId4" Type="http://schemas.openxmlformats.org/officeDocument/2006/relationships/ctrlProp" Target="../ctrlProps/ctrlProp181.xml"/><Relationship Id="rId9" Type="http://schemas.openxmlformats.org/officeDocument/2006/relationships/ctrlProp" Target="../ctrlProps/ctrlProp186.xml"/><Relationship Id="rId14" Type="http://schemas.openxmlformats.org/officeDocument/2006/relationships/ctrlProp" Target="../ctrlProps/ctrlProp191.xml"/><Relationship Id="rId22" Type="http://schemas.openxmlformats.org/officeDocument/2006/relationships/ctrlProp" Target="../ctrlProps/ctrlProp199.xml"/><Relationship Id="rId27" Type="http://schemas.openxmlformats.org/officeDocument/2006/relationships/ctrlProp" Target="../ctrlProps/ctrlProp20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A5"/>
  <sheetViews>
    <sheetView tabSelected="1" workbookViewId="0">
      <selection activeCell="A28" sqref="A28"/>
    </sheetView>
  </sheetViews>
  <sheetFormatPr defaultRowHeight="12.75" x14ac:dyDescent="0.2"/>
  <cols>
    <col min="1" max="1" width="128.28515625" customWidth="1"/>
  </cols>
  <sheetData>
    <row r="1" spans="1:1" ht="27.75" x14ac:dyDescent="0.2">
      <c r="A1" s="87" t="s">
        <v>101</v>
      </c>
    </row>
    <row r="2" spans="1:1" ht="27.75" x14ac:dyDescent="0.2">
      <c r="A2" s="87"/>
    </row>
    <row r="3" spans="1:1" ht="111" x14ac:dyDescent="0.2">
      <c r="A3" s="88" t="s">
        <v>477</v>
      </c>
    </row>
    <row r="4" spans="1:1" ht="27.75" x14ac:dyDescent="0.2">
      <c r="A4" s="88"/>
    </row>
    <row r="5" spans="1:1" ht="27.75" x14ac:dyDescent="0.2">
      <c r="A5" s="88"/>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84">
    <pageSetUpPr fitToPage="1"/>
  </sheetPr>
  <dimension ref="A1:BN17"/>
  <sheetViews>
    <sheetView workbookViewId="0">
      <pane xSplit="5" ySplit="8" topLeftCell="F9" activePane="bottomRight" state="frozen"/>
      <selection activeCell="C5" sqref="C5:E5"/>
      <selection pane="topRight" activeCell="C5" sqref="C5:E5"/>
      <selection pane="bottomLeft" activeCell="C5" sqref="C5:E5"/>
      <selection pane="bottomRight" activeCell="A14" sqref="A14:XFD14"/>
    </sheetView>
  </sheetViews>
  <sheetFormatPr defaultColWidth="9.140625" defaultRowHeight="12.75" x14ac:dyDescent="0.2"/>
  <cols>
    <col min="1" max="1" width="3.28515625" style="144" bestFit="1" customWidth="1"/>
    <col min="2" max="2" width="10.140625" style="109" customWidth="1"/>
    <col min="3" max="4" width="22.7109375" style="109" customWidth="1"/>
    <col min="5" max="5" width="4.140625" style="109" hidden="1" customWidth="1"/>
    <col min="6" max="6" width="18.7109375" style="109" customWidth="1"/>
    <col min="7" max="7" width="3.7109375" style="147" customWidth="1"/>
    <col min="8" max="8" width="5.7109375" style="120" customWidth="1"/>
    <col min="9" max="9" width="5.7109375" style="120" hidden="1" customWidth="1"/>
    <col min="10" max="10" width="5.7109375" style="104" hidden="1" customWidth="1"/>
    <col min="11" max="12" width="3.7109375" style="120" customWidth="1"/>
    <col min="13" max="13" width="3.85546875" style="147" customWidth="1"/>
    <col min="14" max="14" width="4.7109375" style="128" customWidth="1"/>
    <col min="15" max="15" width="2.7109375" style="149" customWidth="1"/>
    <col min="16" max="16" width="5.7109375" style="121" customWidth="1"/>
    <col min="17" max="17" width="5.7109375" style="121" hidden="1" customWidth="1"/>
    <col min="18" max="18" width="5.7109375" style="105" hidden="1" customWidth="1"/>
    <col min="19" max="20" width="3.7109375" style="121" customWidth="1"/>
    <col min="21" max="21" width="4.42578125" style="149" customWidth="1"/>
    <col min="22" max="22" width="4.85546875" style="130" customWidth="1"/>
    <col min="23" max="23" width="2.7109375" style="157" customWidth="1"/>
    <col min="24" max="24" width="5.7109375" style="123" customWidth="1"/>
    <col min="25" max="25" width="5.7109375" style="123" hidden="1" customWidth="1"/>
    <col min="26" max="26" width="5.7109375" style="107" hidden="1" customWidth="1"/>
    <col min="27" max="28" width="3.7109375" style="123" customWidth="1"/>
    <col min="29" max="29" width="4.42578125" style="157" customWidth="1"/>
    <col min="30" max="30" width="5.140625" style="132" customWidth="1"/>
    <col min="31" max="31" width="2.7109375" style="121" hidden="1" customWidth="1"/>
    <col min="32" max="33" width="5.7109375" style="121" hidden="1" customWidth="1"/>
    <col min="34" max="34" width="5.7109375" style="105" hidden="1" customWidth="1"/>
    <col min="35" max="36" width="3.7109375" style="121" hidden="1" customWidth="1"/>
    <col min="37" max="37" width="3" style="121" hidden="1" customWidth="1"/>
    <col min="38" max="38" width="3.85546875" style="122" hidden="1" customWidth="1"/>
    <col min="39" max="39" width="2.7109375" style="123" hidden="1" customWidth="1"/>
    <col min="40" max="41" width="5.7109375" style="123" hidden="1" customWidth="1"/>
    <col min="42" max="42" width="5.7109375" style="107" hidden="1" customWidth="1"/>
    <col min="43" max="44" width="3.7109375" style="123" hidden="1" customWidth="1"/>
    <col min="45" max="45" width="3" style="123" hidden="1" customWidth="1"/>
    <col min="46" max="46" width="3.85546875" style="124" hidden="1" customWidth="1"/>
    <col min="47" max="47" width="2.7109375" style="121" hidden="1" customWidth="1"/>
    <col min="48" max="49" width="5.7109375" style="121" hidden="1" customWidth="1"/>
    <col min="50" max="50" width="5.7109375" style="105" hidden="1" customWidth="1"/>
    <col min="51" max="52" width="3.7109375" style="121" hidden="1" customWidth="1"/>
    <col min="53" max="53" width="3" style="121" hidden="1" customWidth="1"/>
    <col min="54" max="54" width="3.85546875" style="121" hidden="1" customWidth="1"/>
    <col min="55" max="55" width="5.28515625" style="36" customWidth="1"/>
    <col min="56" max="56" width="6.140625" style="101" hidden="1" customWidth="1"/>
    <col min="57" max="57" width="5.28515625" style="36" customWidth="1"/>
    <col min="58" max="58" width="5.28515625" style="101" hidden="1" customWidth="1"/>
    <col min="59" max="60" width="6" style="101" hidden="1" customWidth="1"/>
    <col min="61" max="61" width="6" style="36" customWidth="1"/>
    <col min="62" max="62" width="6" style="101" hidden="1" customWidth="1"/>
    <col min="63" max="63" width="4" style="144" customWidth="1"/>
    <col min="64" max="64" width="5.85546875" style="144" customWidth="1"/>
    <col min="65" max="65" width="5.5703125" style="109" customWidth="1"/>
    <col min="66" max="66" width="17.28515625" style="109" customWidth="1"/>
    <col min="67" max="16384" width="9.140625" style="101"/>
  </cols>
  <sheetData>
    <row r="1" spans="1:66" x14ac:dyDescent="0.2">
      <c r="A1" s="237" t="s">
        <v>8</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9"/>
    </row>
    <row r="2" spans="1:66" ht="12.75" hidden="1" customHeight="1" x14ac:dyDescent="0.2">
      <c r="A2" s="158"/>
      <c r="B2" s="110"/>
      <c r="C2" s="110">
        <v>1</v>
      </c>
      <c r="D2" s="110">
        <f>FLOOR((C2+3)/4,1)</f>
        <v>1</v>
      </c>
      <c r="E2" s="110"/>
      <c r="F2" s="110"/>
      <c r="G2" s="145"/>
      <c r="H2" s="103">
        <v>192</v>
      </c>
      <c r="I2" s="104">
        <v>190</v>
      </c>
      <c r="J2" s="104">
        <f>H2+I2</f>
        <v>382</v>
      </c>
      <c r="K2" s="104"/>
      <c r="L2" s="104"/>
      <c r="M2" s="154"/>
      <c r="N2" s="126">
        <v>1</v>
      </c>
      <c r="O2" s="148"/>
      <c r="P2" s="105">
        <v>193</v>
      </c>
      <c r="Q2" s="105">
        <v>193</v>
      </c>
      <c r="R2" s="105">
        <f>P2+Q2</f>
        <v>386</v>
      </c>
      <c r="S2" s="105"/>
      <c r="T2" s="105"/>
      <c r="U2" s="148"/>
      <c r="V2" s="129">
        <v>2</v>
      </c>
      <c r="W2" s="156"/>
      <c r="X2" s="107">
        <v>198</v>
      </c>
      <c r="Y2" s="107">
        <v>198</v>
      </c>
      <c r="Z2" s="107">
        <f>X2+Y2</f>
        <v>396</v>
      </c>
      <c r="AA2" s="107"/>
      <c r="AB2" s="107"/>
      <c r="AC2" s="156"/>
      <c r="AD2" s="131">
        <v>3</v>
      </c>
      <c r="AE2" s="105"/>
      <c r="AF2" s="105">
        <v>177</v>
      </c>
      <c r="AG2" s="105">
        <v>177</v>
      </c>
      <c r="AH2" s="105">
        <f>AF2+AG2</f>
        <v>354</v>
      </c>
      <c r="AI2" s="105"/>
      <c r="AJ2" s="105"/>
      <c r="AK2" s="105"/>
      <c r="AL2" s="106">
        <v>4</v>
      </c>
      <c r="AM2" s="107"/>
      <c r="AN2" s="107">
        <v>178</v>
      </c>
      <c r="AO2" s="107">
        <v>178</v>
      </c>
      <c r="AP2" s="107">
        <f>AN2+AO2</f>
        <v>356</v>
      </c>
      <c r="AQ2" s="107"/>
      <c r="AR2" s="107"/>
      <c r="AS2" s="107"/>
      <c r="AT2" s="108">
        <v>5</v>
      </c>
      <c r="AU2" s="105"/>
      <c r="AV2" s="105">
        <v>179</v>
      </c>
      <c r="AW2" s="105">
        <v>179</v>
      </c>
      <c r="AX2" s="105">
        <f>AV2+AW2</f>
        <v>358</v>
      </c>
      <c r="AY2" s="105"/>
      <c r="AZ2" s="105"/>
      <c r="BA2" s="105"/>
      <c r="BB2" s="105">
        <v>6</v>
      </c>
      <c r="BC2" s="36">
        <f>N2+V2+AD2+AL2+AT2+BB2</f>
        <v>21</v>
      </c>
      <c r="BD2" s="101">
        <f>J2+R2+Z2+AH2+AP2+AX2</f>
        <v>2232</v>
      </c>
      <c r="BE2" s="36">
        <f>IF($O$4&gt;0,(LARGE(($N2,$V2,$AD2,$AL2,$AT2,$BB2),1)),"0")</f>
        <v>6</v>
      </c>
      <c r="BF2" s="101">
        <f>IF($O$4&gt;0,(LARGE(($N2,$V2,$AD2,$AL2,$AT2,$BB2),2)),"0")</f>
        <v>5</v>
      </c>
      <c r="BG2" s="101">
        <v>354</v>
      </c>
      <c r="BH2" s="101">
        <v>354</v>
      </c>
      <c r="BI2" s="36">
        <f>BC2-BE2-BF2</f>
        <v>10</v>
      </c>
      <c r="BJ2" s="101">
        <f>BD2-BG2-BH2</f>
        <v>1524</v>
      </c>
      <c r="BK2" s="36"/>
      <c r="BL2" s="36"/>
      <c r="BN2" s="101"/>
    </row>
    <row r="3" spans="1:66" x14ac:dyDescent="0.2">
      <c r="A3" s="240" t="s">
        <v>9</v>
      </c>
      <c r="B3" s="241"/>
      <c r="C3" s="242" t="str">
        <f>Instellingen!B3</f>
        <v>Kring NVF</v>
      </c>
      <c r="D3" s="243"/>
      <c r="E3" s="244"/>
      <c r="F3" s="240" t="s">
        <v>43</v>
      </c>
      <c r="G3" s="245"/>
      <c r="H3" s="245"/>
      <c r="I3" s="245"/>
      <c r="J3" s="245"/>
      <c r="K3" s="245"/>
      <c r="L3" s="245"/>
      <c r="M3" s="245"/>
      <c r="N3" s="241"/>
      <c r="O3" s="331">
        <v>3</v>
      </c>
      <c r="P3" s="332"/>
      <c r="Q3" s="332"/>
      <c r="R3" s="332"/>
      <c r="S3" s="332"/>
      <c r="T3" s="332"/>
      <c r="U3" s="332"/>
      <c r="V3" s="333"/>
      <c r="W3" s="249"/>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1"/>
      <c r="BC3" s="240" t="s">
        <v>41</v>
      </c>
      <c r="BD3" s="245"/>
      <c r="BE3" s="245"/>
      <c r="BF3" s="245"/>
      <c r="BG3" s="245"/>
      <c r="BH3" s="245"/>
      <c r="BI3" s="245"/>
      <c r="BJ3" s="245"/>
      <c r="BK3" s="241"/>
      <c r="BL3" s="133">
        <f>Instellingen!B6</f>
        <v>3</v>
      </c>
      <c r="BM3" s="249"/>
      <c r="BN3" s="250"/>
    </row>
    <row r="4" spans="1:66" x14ac:dyDescent="0.2">
      <c r="A4" s="240" t="s">
        <v>10</v>
      </c>
      <c r="B4" s="241"/>
      <c r="C4" s="258" t="s">
        <v>33</v>
      </c>
      <c r="D4" s="243"/>
      <c r="E4" s="244"/>
      <c r="F4" s="240" t="s">
        <v>72</v>
      </c>
      <c r="G4" s="245"/>
      <c r="H4" s="245"/>
      <c r="I4" s="245"/>
      <c r="J4" s="245"/>
      <c r="K4" s="245"/>
      <c r="L4" s="245"/>
      <c r="M4" s="245"/>
      <c r="N4" s="241"/>
      <c r="O4" s="259">
        <f>Instellingen!B7</f>
        <v>1</v>
      </c>
      <c r="P4" s="260"/>
      <c r="Q4" s="260"/>
      <c r="R4" s="260"/>
      <c r="S4" s="260"/>
      <c r="T4" s="260"/>
      <c r="U4" s="260"/>
      <c r="V4" s="261"/>
      <c r="W4" s="252"/>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4"/>
      <c r="BC4" s="240"/>
      <c r="BD4" s="245"/>
      <c r="BE4" s="245"/>
      <c r="BF4" s="245"/>
      <c r="BG4" s="245"/>
      <c r="BH4" s="245"/>
      <c r="BI4" s="245"/>
      <c r="BJ4" s="245"/>
      <c r="BK4" s="241"/>
      <c r="BL4" s="133"/>
      <c r="BM4" s="252"/>
      <c r="BN4" s="253"/>
    </row>
    <row r="5" spans="1:66" x14ac:dyDescent="0.2">
      <c r="A5" s="240" t="s">
        <v>11</v>
      </c>
      <c r="B5" s="241"/>
      <c r="C5" s="258"/>
      <c r="D5" s="243"/>
      <c r="E5" s="244"/>
      <c r="F5" s="240" t="s">
        <v>12</v>
      </c>
      <c r="G5" s="245"/>
      <c r="H5" s="245"/>
      <c r="I5" s="245"/>
      <c r="J5" s="245"/>
      <c r="K5" s="245"/>
      <c r="L5" s="245"/>
      <c r="M5" s="245"/>
      <c r="N5" s="241"/>
      <c r="O5" s="315">
        <f>Instellingen!B5</f>
        <v>99</v>
      </c>
      <c r="P5" s="316"/>
      <c r="Q5" s="316"/>
      <c r="R5" s="316"/>
      <c r="S5" s="316"/>
      <c r="T5" s="316"/>
      <c r="U5" s="316"/>
      <c r="V5" s="317"/>
      <c r="W5" s="255"/>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7"/>
      <c r="BC5" s="240" t="s">
        <v>13</v>
      </c>
      <c r="BD5" s="245"/>
      <c r="BE5" s="245"/>
      <c r="BF5" s="245"/>
      <c r="BG5" s="245"/>
      <c r="BH5" s="245"/>
      <c r="BI5" s="245"/>
      <c r="BJ5" s="245"/>
      <c r="BK5" s="241"/>
      <c r="BL5" s="134">
        <v>2</v>
      </c>
      <c r="BM5" s="252"/>
      <c r="BN5" s="253"/>
    </row>
    <row r="6" spans="1:66" ht="12.75" customHeight="1" x14ac:dyDescent="0.2">
      <c r="A6" s="262"/>
      <c r="B6" s="262"/>
      <c r="C6" s="262"/>
      <c r="D6" s="262"/>
      <c r="E6" s="263"/>
      <c r="F6" s="111" t="s">
        <v>14</v>
      </c>
      <c r="G6" s="266" t="str">
        <f>Instellingen!B36</f>
        <v>Hulshorst/WenumWiesel</v>
      </c>
      <c r="H6" s="267"/>
      <c r="I6" s="267"/>
      <c r="J6" s="267"/>
      <c r="K6" s="267"/>
      <c r="L6" s="267"/>
      <c r="M6" s="267"/>
      <c r="N6" s="268"/>
      <c r="O6" s="269" t="str">
        <f>Instellingen!B37</f>
        <v>Nunspeet/Wezep</v>
      </c>
      <c r="P6" s="270"/>
      <c r="Q6" s="270"/>
      <c r="R6" s="270"/>
      <c r="S6" s="270"/>
      <c r="T6" s="270"/>
      <c r="U6" s="270"/>
      <c r="V6" s="271"/>
      <c r="W6" s="272" t="str">
        <f>Instellingen!B38</f>
        <v>Vaassen/Hulshorst</v>
      </c>
      <c r="X6" s="273"/>
      <c r="Y6" s="273"/>
      <c r="Z6" s="273"/>
      <c r="AA6" s="273"/>
      <c r="AB6" s="273"/>
      <c r="AC6" s="273"/>
      <c r="AD6" s="274"/>
      <c r="AE6" s="269">
        <f>Instellingen!B39</f>
        <v>0</v>
      </c>
      <c r="AF6" s="270"/>
      <c r="AG6" s="270"/>
      <c r="AH6" s="270"/>
      <c r="AI6" s="270"/>
      <c r="AJ6" s="270"/>
      <c r="AK6" s="270"/>
      <c r="AL6" s="271"/>
      <c r="AM6" s="272">
        <f>Instellingen!B40</f>
        <v>0</v>
      </c>
      <c r="AN6" s="273"/>
      <c r="AO6" s="273"/>
      <c r="AP6" s="273"/>
      <c r="AQ6" s="273"/>
      <c r="AR6" s="273"/>
      <c r="AS6" s="273"/>
      <c r="AT6" s="274"/>
      <c r="AU6" s="269">
        <f>Instellingen!B41</f>
        <v>0</v>
      </c>
      <c r="AV6" s="270"/>
      <c r="AW6" s="270"/>
      <c r="AX6" s="270"/>
      <c r="AY6" s="270"/>
      <c r="AZ6" s="270"/>
      <c r="BA6" s="270"/>
      <c r="BB6" s="271"/>
      <c r="BC6" s="240" t="s">
        <v>34</v>
      </c>
      <c r="BD6" s="245"/>
      <c r="BE6" s="245"/>
      <c r="BF6" s="245"/>
      <c r="BG6" s="245"/>
      <c r="BH6" s="241"/>
      <c r="BI6" s="135" t="s">
        <v>35</v>
      </c>
      <c r="BJ6" s="112"/>
      <c r="BK6" s="137"/>
      <c r="BL6" s="138">
        <v>204</v>
      </c>
      <c r="BM6" s="252"/>
      <c r="BN6" s="253"/>
    </row>
    <row r="7" spans="1:66" ht="12.75" customHeight="1" x14ac:dyDescent="0.2">
      <c r="A7" s="264"/>
      <c r="B7" s="264"/>
      <c r="C7" s="264"/>
      <c r="D7" s="264"/>
      <c r="E7" s="265"/>
      <c r="F7" s="111" t="s">
        <v>15</v>
      </c>
      <c r="G7" s="266" t="str">
        <f>Instellingen!C36</f>
        <v>05/06/19/20 nov 2021</v>
      </c>
      <c r="H7" s="267"/>
      <c r="I7" s="267"/>
      <c r="J7" s="267"/>
      <c r="K7" s="267"/>
      <c r="L7" s="267"/>
      <c r="M7" s="267"/>
      <c r="N7" s="268"/>
      <c r="O7" s="269" t="str">
        <f>Instellingen!C37</f>
        <v>03/04 dec 2021</v>
      </c>
      <c r="P7" s="270"/>
      <c r="Q7" s="270"/>
      <c r="R7" s="270"/>
      <c r="S7" s="270"/>
      <c r="T7" s="270"/>
      <c r="U7" s="270"/>
      <c r="V7" s="271"/>
      <c r="W7" s="272" t="str">
        <f>Instellingen!C38</f>
        <v>29 jan 2022</v>
      </c>
      <c r="X7" s="273"/>
      <c r="Y7" s="273"/>
      <c r="Z7" s="273"/>
      <c r="AA7" s="273"/>
      <c r="AB7" s="273"/>
      <c r="AC7" s="273"/>
      <c r="AD7" s="274"/>
      <c r="AE7" s="269" t="str">
        <f>Instellingen!C39</f>
        <v xml:space="preserve"> </v>
      </c>
      <c r="AF7" s="270"/>
      <c r="AG7" s="270"/>
      <c r="AH7" s="270"/>
      <c r="AI7" s="270"/>
      <c r="AJ7" s="270"/>
      <c r="AK7" s="270"/>
      <c r="AL7" s="271"/>
      <c r="AM7" s="272" t="str">
        <f>Instellingen!C40</f>
        <v xml:space="preserve"> </v>
      </c>
      <c r="AN7" s="273"/>
      <c r="AO7" s="273"/>
      <c r="AP7" s="273"/>
      <c r="AQ7" s="273"/>
      <c r="AR7" s="273"/>
      <c r="AS7" s="273"/>
      <c r="AT7" s="274"/>
      <c r="AU7" s="269" t="str">
        <f>Instellingen!C41</f>
        <v xml:space="preserve"> </v>
      </c>
      <c r="AV7" s="270"/>
      <c r="AW7" s="270"/>
      <c r="AX7" s="270"/>
      <c r="AY7" s="270"/>
      <c r="AZ7" s="270"/>
      <c r="BA7" s="270"/>
      <c r="BB7" s="271"/>
      <c r="BC7" s="150" t="s">
        <v>71</v>
      </c>
      <c r="BD7" s="113" t="s">
        <v>71</v>
      </c>
      <c r="BE7" s="151" t="s">
        <v>69</v>
      </c>
      <c r="BF7" s="114" t="s">
        <v>69</v>
      </c>
      <c r="BG7" s="114" t="s">
        <v>69</v>
      </c>
      <c r="BH7" s="114" t="s">
        <v>69</v>
      </c>
      <c r="BI7" s="139" t="s">
        <v>70</v>
      </c>
      <c r="BJ7" s="115" t="s">
        <v>70</v>
      </c>
      <c r="BK7" s="141"/>
      <c r="BL7" s="142"/>
      <c r="BM7" s="255"/>
      <c r="BN7" s="256"/>
    </row>
    <row r="8" spans="1:66" ht="25.5" customHeight="1" x14ac:dyDescent="0.2">
      <c r="A8" s="155" t="s">
        <v>19</v>
      </c>
      <c r="B8" s="116" t="s">
        <v>7</v>
      </c>
      <c r="C8" s="116" t="s">
        <v>0</v>
      </c>
      <c r="D8" s="116" t="s">
        <v>1</v>
      </c>
      <c r="E8" s="116" t="s">
        <v>100</v>
      </c>
      <c r="F8" s="111" t="s">
        <v>3</v>
      </c>
      <c r="G8" s="146" t="s">
        <v>95</v>
      </c>
      <c r="H8" s="117" t="s">
        <v>38</v>
      </c>
      <c r="I8" s="117" t="s">
        <v>36</v>
      </c>
      <c r="J8" s="117" t="s">
        <v>37</v>
      </c>
      <c r="K8" s="117" t="s">
        <v>73</v>
      </c>
      <c r="L8" s="117" t="s">
        <v>74</v>
      </c>
      <c r="M8" s="155" t="s">
        <v>5</v>
      </c>
      <c r="N8" s="127" t="s">
        <v>16</v>
      </c>
      <c r="O8" s="146" t="s">
        <v>95</v>
      </c>
      <c r="P8" s="117" t="s">
        <v>38</v>
      </c>
      <c r="Q8" s="117" t="s">
        <v>36</v>
      </c>
      <c r="R8" s="117" t="s">
        <v>39</v>
      </c>
      <c r="S8" s="117" t="s">
        <v>73</v>
      </c>
      <c r="T8" s="117" t="s">
        <v>74</v>
      </c>
      <c r="U8" s="155" t="s">
        <v>5</v>
      </c>
      <c r="V8" s="127" t="s">
        <v>16</v>
      </c>
      <c r="W8" s="146" t="s">
        <v>95</v>
      </c>
      <c r="X8" s="117" t="s">
        <v>38</v>
      </c>
      <c r="Y8" s="117" t="s">
        <v>40</v>
      </c>
      <c r="Z8" s="117" t="s">
        <v>39</v>
      </c>
      <c r="AA8" s="117" t="s">
        <v>73</v>
      </c>
      <c r="AB8" s="117" t="s">
        <v>74</v>
      </c>
      <c r="AC8" s="155" t="s">
        <v>5</v>
      </c>
      <c r="AD8" s="127" t="s">
        <v>16</v>
      </c>
      <c r="AE8" s="117" t="s">
        <v>95</v>
      </c>
      <c r="AF8" s="117" t="s">
        <v>38</v>
      </c>
      <c r="AG8" s="117" t="s">
        <v>36</v>
      </c>
      <c r="AH8" s="117" t="s">
        <v>39</v>
      </c>
      <c r="AI8" s="117" t="s">
        <v>73</v>
      </c>
      <c r="AJ8" s="117" t="s">
        <v>74</v>
      </c>
      <c r="AK8" s="116" t="s">
        <v>5</v>
      </c>
      <c r="AL8" s="111" t="s">
        <v>16</v>
      </c>
      <c r="AM8" s="117" t="s">
        <v>95</v>
      </c>
      <c r="AN8" s="117" t="s">
        <v>38</v>
      </c>
      <c r="AO8" s="117" t="s">
        <v>36</v>
      </c>
      <c r="AP8" s="117" t="s">
        <v>39</v>
      </c>
      <c r="AQ8" s="117" t="s">
        <v>73</v>
      </c>
      <c r="AR8" s="117" t="s">
        <v>74</v>
      </c>
      <c r="AS8" s="116" t="s">
        <v>5</v>
      </c>
      <c r="AT8" s="111" t="s">
        <v>16</v>
      </c>
      <c r="AU8" s="117" t="s">
        <v>95</v>
      </c>
      <c r="AV8" s="117" t="s">
        <v>38</v>
      </c>
      <c r="AW8" s="117" t="s">
        <v>36</v>
      </c>
      <c r="AX8" s="117" t="s">
        <v>39</v>
      </c>
      <c r="AY8" s="117" t="s">
        <v>73</v>
      </c>
      <c r="AZ8" s="117" t="s">
        <v>74</v>
      </c>
      <c r="BA8" s="116" t="s">
        <v>5</v>
      </c>
      <c r="BB8" s="116" t="s">
        <v>16</v>
      </c>
      <c r="BC8" s="152" t="s">
        <v>23</v>
      </c>
      <c r="BD8" s="118" t="s">
        <v>4</v>
      </c>
      <c r="BE8" s="153" t="s">
        <v>23</v>
      </c>
      <c r="BF8" s="119" t="s">
        <v>23</v>
      </c>
      <c r="BG8" s="118" t="s">
        <v>4</v>
      </c>
      <c r="BH8" s="118" t="s">
        <v>4</v>
      </c>
      <c r="BI8" s="143" t="s">
        <v>23</v>
      </c>
      <c r="BJ8" s="118" t="s">
        <v>4</v>
      </c>
      <c r="BK8" s="143" t="s">
        <v>17</v>
      </c>
      <c r="BL8" s="143" t="s">
        <v>18</v>
      </c>
      <c r="BM8" s="117" t="s">
        <v>97</v>
      </c>
      <c r="BN8" s="116" t="s">
        <v>6</v>
      </c>
    </row>
    <row r="9" spans="1:66" x14ac:dyDescent="0.2">
      <c r="A9" s="144">
        <v>1</v>
      </c>
      <c r="B9" s="109" t="s">
        <v>371</v>
      </c>
      <c r="C9" s="109" t="s">
        <v>402</v>
      </c>
      <c r="D9" s="109" t="s">
        <v>372</v>
      </c>
      <c r="E9" s="109" t="s">
        <v>33</v>
      </c>
      <c r="F9" s="109" t="s">
        <v>133</v>
      </c>
      <c r="J9" s="104">
        <f t="shared" ref="J9:J17" si="0">H9+I9</f>
        <v>0</v>
      </c>
      <c r="N9" s="128">
        <v>99</v>
      </c>
      <c r="P9" s="121">
        <v>217</v>
      </c>
      <c r="Q9" s="121">
        <v>0</v>
      </c>
      <c r="R9" s="105">
        <f t="shared" ref="R9:R17" si="1">P9+Q9</f>
        <v>217</v>
      </c>
      <c r="S9" s="121">
        <v>6</v>
      </c>
      <c r="T9" s="121">
        <v>6.5</v>
      </c>
      <c r="U9" s="149">
        <v>1</v>
      </c>
      <c r="V9" s="130">
        <v>1</v>
      </c>
      <c r="X9" s="123">
        <v>225</v>
      </c>
      <c r="Z9" s="107">
        <f t="shared" ref="Z9:Z17" si="2">X9+Y9</f>
        <v>225</v>
      </c>
      <c r="AA9" s="123">
        <v>6.5</v>
      </c>
      <c r="AB9" s="123">
        <v>7</v>
      </c>
      <c r="AC9" s="157">
        <v>2</v>
      </c>
      <c r="AD9" s="132">
        <v>2</v>
      </c>
      <c r="BC9" s="36">
        <f t="shared" ref="BC9:BC17" si="3">N9+V9+AD9+AL9+AT9+BB9</f>
        <v>102</v>
      </c>
      <c r="BD9" s="101">
        <f t="shared" ref="BD9:BD17" si="4">J9+R9+Z9+AH9+AP9+AX9</f>
        <v>442</v>
      </c>
      <c r="BE9" s="36">
        <f>IF($O$4&gt;0,(LARGE(($N9,$V9,$AD9,$AL9,$AT9,$BB9),1)),"0")</f>
        <v>99</v>
      </c>
      <c r="BF9"/>
      <c r="BG9" s="101">
        <v>0</v>
      </c>
      <c r="BH9" s="101">
        <v>0</v>
      </c>
      <c r="BI9" s="36">
        <f t="shared" ref="BI9:BI17" si="5">BC9-BE9-BF9</f>
        <v>3</v>
      </c>
      <c r="BJ9" s="101">
        <f t="shared" ref="BJ9:BJ17" si="6">BD9-BG9-BH9</f>
        <v>442</v>
      </c>
      <c r="BK9" s="144">
        <v>1</v>
      </c>
      <c r="BN9" s="125" t="s">
        <v>578</v>
      </c>
    </row>
    <row r="10" spans="1:66" x14ac:dyDescent="0.2">
      <c r="A10" s="144">
        <v>2</v>
      </c>
      <c r="B10" s="109" t="s">
        <v>257</v>
      </c>
      <c r="C10" s="109" t="s">
        <v>351</v>
      </c>
      <c r="D10" s="109" t="s">
        <v>258</v>
      </c>
      <c r="E10" s="109" t="s">
        <v>33</v>
      </c>
      <c r="F10" s="109" t="s">
        <v>133</v>
      </c>
      <c r="G10" s="147">
        <v>1</v>
      </c>
      <c r="H10" s="120">
        <v>220</v>
      </c>
      <c r="I10" s="120">
        <v>0</v>
      </c>
      <c r="J10" s="104">
        <f t="shared" si="0"/>
        <v>220</v>
      </c>
      <c r="K10" s="120">
        <v>7</v>
      </c>
      <c r="L10" s="120">
        <v>7</v>
      </c>
      <c r="M10" s="147">
        <v>1</v>
      </c>
      <c r="N10" s="128">
        <v>1</v>
      </c>
      <c r="P10" s="121">
        <v>207.5</v>
      </c>
      <c r="Q10" s="121">
        <v>0</v>
      </c>
      <c r="R10" s="105">
        <f t="shared" si="1"/>
        <v>207.5</v>
      </c>
      <c r="S10" s="121">
        <v>6</v>
      </c>
      <c r="T10" s="121">
        <v>6</v>
      </c>
      <c r="U10" s="149">
        <v>3</v>
      </c>
      <c r="V10" s="130">
        <v>3</v>
      </c>
      <c r="Z10" s="107">
        <f t="shared" si="2"/>
        <v>0</v>
      </c>
      <c r="AD10" s="132">
        <v>99</v>
      </c>
      <c r="BC10" s="36">
        <f t="shared" si="3"/>
        <v>103</v>
      </c>
      <c r="BD10" s="101">
        <f t="shared" si="4"/>
        <v>427.5</v>
      </c>
      <c r="BE10" s="36">
        <f>IF($O$4&gt;0,(LARGE(($N10,$V10,$AD10,$AL10,$AT10,$BB10),1)),"0")</f>
        <v>99</v>
      </c>
      <c r="BF10"/>
      <c r="BG10" s="101">
        <v>0</v>
      </c>
      <c r="BH10" s="101">
        <v>0</v>
      </c>
      <c r="BI10" s="36">
        <f t="shared" si="5"/>
        <v>4</v>
      </c>
      <c r="BJ10" s="101">
        <f t="shared" si="6"/>
        <v>427.5</v>
      </c>
      <c r="BM10" s="109" t="s">
        <v>588</v>
      </c>
      <c r="BN10" s="125" t="s">
        <v>587</v>
      </c>
    </row>
    <row r="11" spans="1:66" x14ac:dyDescent="0.2">
      <c r="A11" s="144">
        <v>3</v>
      </c>
      <c r="B11" s="109" t="s">
        <v>263</v>
      </c>
      <c r="C11" s="109" t="s">
        <v>338</v>
      </c>
      <c r="D11" s="109" t="s">
        <v>264</v>
      </c>
      <c r="E11" s="109" t="s">
        <v>33</v>
      </c>
      <c r="F11" s="109" t="s">
        <v>133</v>
      </c>
      <c r="G11" s="147">
        <v>1</v>
      </c>
      <c r="H11" s="120">
        <v>207.5</v>
      </c>
      <c r="I11" s="120">
        <v>0</v>
      </c>
      <c r="J11" s="104">
        <f t="shared" si="0"/>
        <v>207.5</v>
      </c>
      <c r="K11" s="120">
        <v>6</v>
      </c>
      <c r="L11" s="120">
        <v>6</v>
      </c>
      <c r="M11" s="147">
        <v>4</v>
      </c>
      <c r="N11" s="128">
        <v>4</v>
      </c>
      <c r="P11" s="121">
        <v>198</v>
      </c>
      <c r="Q11" s="121">
        <v>0</v>
      </c>
      <c r="R11" s="105">
        <f t="shared" si="1"/>
        <v>198</v>
      </c>
      <c r="S11" s="121">
        <v>6</v>
      </c>
      <c r="T11" s="121">
        <v>5</v>
      </c>
      <c r="U11" s="149">
        <v>6</v>
      </c>
      <c r="V11" s="130">
        <v>6</v>
      </c>
      <c r="X11" s="123">
        <v>226</v>
      </c>
      <c r="Z11" s="107">
        <f t="shared" si="2"/>
        <v>226</v>
      </c>
      <c r="AA11" s="123">
        <v>6.5</v>
      </c>
      <c r="AB11" s="123">
        <v>7</v>
      </c>
      <c r="AC11" s="157">
        <v>1</v>
      </c>
      <c r="AD11" s="132">
        <v>1</v>
      </c>
      <c r="BC11" s="36">
        <f t="shared" si="3"/>
        <v>11</v>
      </c>
      <c r="BD11" s="101">
        <f t="shared" si="4"/>
        <v>631.5</v>
      </c>
      <c r="BE11" s="36">
        <f>IF($O$4&gt;0,(LARGE(($N11,$V11,$AD11,$AL11,$AT11,$BB11),1)),"0")</f>
        <v>6</v>
      </c>
      <c r="BF11"/>
      <c r="BG11" s="101">
        <v>198</v>
      </c>
      <c r="BH11" s="101">
        <v>0</v>
      </c>
      <c r="BI11" s="36">
        <f t="shared" si="5"/>
        <v>5</v>
      </c>
      <c r="BJ11" s="101">
        <f t="shared" si="6"/>
        <v>433.5</v>
      </c>
      <c r="BK11" s="144">
        <v>2</v>
      </c>
    </row>
    <row r="12" spans="1:66" x14ac:dyDescent="0.2">
      <c r="A12" s="144">
        <v>4</v>
      </c>
      <c r="B12" s="109" t="s">
        <v>261</v>
      </c>
      <c r="C12" s="109" t="s">
        <v>298</v>
      </c>
      <c r="D12" s="109" t="s">
        <v>262</v>
      </c>
      <c r="E12" s="109" t="s">
        <v>33</v>
      </c>
      <c r="F12" s="109" t="s">
        <v>122</v>
      </c>
      <c r="G12" s="147">
        <v>1</v>
      </c>
      <c r="H12" s="120">
        <v>209.5</v>
      </c>
      <c r="I12" s="120">
        <v>0</v>
      </c>
      <c r="J12" s="104">
        <f t="shared" si="0"/>
        <v>209.5</v>
      </c>
      <c r="K12" s="120">
        <v>6</v>
      </c>
      <c r="L12" s="120">
        <v>6.5</v>
      </c>
      <c r="M12" s="147">
        <v>3</v>
      </c>
      <c r="N12" s="128">
        <v>3</v>
      </c>
      <c r="P12" s="121">
        <v>213</v>
      </c>
      <c r="Q12" s="121">
        <v>0</v>
      </c>
      <c r="R12" s="105">
        <f t="shared" si="1"/>
        <v>213</v>
      </c>
      <c r="S12" s="121">
        <v>6</v>
      </c>
      <c r="T12" s="121">
        <v>6.5</v>
      </c>
      <c r="U12" s="149">
        <v>2</v>
      </c>
      <c r="V12" s="130">
        <v>2</v>
      </c>
      <c r="X12" s="123">
        <v>218.5</v>
      </c>
      <c r="Z12" s="107">
        <f t="shared" si="2"/>
        <v>218.5</v>
      </c>
      <c r="AA12" s="123">
        <v>6</v>
      </c>
      <c r="AB12" s="123">
        <v>6.5</v>
      </c>
      <c r="AC12" s="157">
        <v>3</v>
      </c>
      <c r="AD12" s="132">
        <v>3</v>
      </c>
      <c r="BC12" s="36">
        <f t="shared" si="3"/>
        <v>8</v>
      </c>
      <c r="BD12" s="101">
        <f t="shared" si="4"/>
        <v>641</v>
      </c>
      <c r="BE12" s="36">
        <f>IF($O$4&gt;0,(LARGE(($N12,$V12,$AD12,$AL12,$AT12,$BB12),1)),"0")</f>
        <v>3</v>
      </c>
      <c r="BF12"/>
      <c r="BG12" s="101">
        <v>209.5</v>
      </c>
      <c r="BH12" s="101">
        <v>0</v>
      </c>
      <c r="BI12" s="36">
        <f t="shared" si="5"/>
        <v>5</v>
      </c>
      <c r="BJ12" s="101">
        <f t="shared" si="6"/>
        <v>431.5</v>
      </c>
      <c r="BK12" s="144">
        <v>3</v>
      </c>
    </row>
    <row r="13" spans="1:66" x14ac:dyDescent="0.2">
      <c r="A13" s="144">
        <v>5</v>
      </c>
      <c r="B13" s="109" t="s">
        <v>259</v>
      </c>
      <c r="C13" s="109" t="s">
        <v>352</v>
      </c>
      <c r="D13" s="109" t="s">
        <v>260</v>
      </c>
      <c r="E13" s="109" t="s">
        <v>33</v>
      </c>
      <c r="F13" s="109" t="s">
        <v>242</v>
      </c>
      <c r="G13" s="147">
        <v>1</v>
      </c>
      <c r="H13" s="120">
        <v>211</v>
      </c>
      <c r="I13" s="120">
        <v>0</v>
      </c>
      <c r="J13" s="104">
        <f t="shared" si="0"/>
        <v>211</v>
      </c>
      <c r="K13" s="120">
        <v>6</v>
      </c>
      <c r="L13" s="120">
        <v>6.5</v>
      </c>
      <c r="M13" s="147">
        <v>2</v>
      </c>
      <c r="N13" s="128">
        <v>2</v>
      </c>
      <c r="P13" s="121">
        <v>201</v>
      </c>
      <c r="Q13" s="121">
        <v>0</v>
      </c>
      <c r="R13" s="105">
        <f t="shared" si="1"/>
        <v>201</v>
      </c>
      <c r="S13" s="121">
        <v>5</v>
      </c>
      <c r="T13" s="121">
        <v>6</v>
      </c>
      <c r="U13" s="149">
        <v>5</v>
      </c>
      <c r="V13" s="130">
        <v>5</v>
      </c>
      <c r="X13" s="123">
        <v>208</v>
      </c>
      <c r="Z13" s="107">
        <f t="shared" si="2"/>
        <v>208</v>
      </c>
      <c r="AA13" s="123">
        <v>6</v>
      </c>
      <c r="AB13" s="123">
        <v>6.5</v>
      </c>
      <c r="AC13" s="157">
        <v>4</v>
      </c>
      <c r="AD13" s="132">
        <v>4</v>
      </c>
      <c r="BC13" s="36">
        <f t="shared" si="3"/>
        <v>11</v>
      </c>
      <c r="BD13" s="101">
        <f t="shared" si="4"/>
        <v>620</v>
      </c>
      <c r="BE13" s="36">
        <f>IF($O$4&gt;0,(LARGE(($N13,$V13,$AD13,$AL13,$AT13,$BB13),1)),"0")</f>
        <v>5</v>
      </c>
      <c r="BF13"/>
      <c r="BG13" s="101">
        <v>201</v>
      </c>
      <c r="BH13" s="101">
        <v>0</v>
      </c>
      <c r="BI13" s="36">
        <f t="shared" si="5"/>
        <v>6</v>
      </c>
      <c r="BJ13" s="101">
        <f t="shared" si="6"/>
        <v>419</v>
      </c>
      <c r="BL13" s="144">
        <v>1</v>
      </c>
    </row>
    <row r="14" spans="1:66" x14ac:dyDescent="0.2">
      <c r="A14" s="144">
        <v>6</v>
      </c>
      <c r="B14" s="109" t="s">
        <v>265</v>
      </c>
      <c r="C14" s="109" t="s">
        <v>353</v>
      </c>
      <c r="D14" s="109" t="s">
        <v>266</v>
      </c>
      <c r="E14" s="109" t="s">
        <v>33</v>
      </c>
      <c r="F14" s="109" t="s">
        <v>119</v>
      </c>
      <c r="G14" s="147">
        <v>1</v>
      </c>
      <c r="H14" s="120">
        <v>200.5</v>
      </c>
      <c r="I14" s="120">
        <v>0</v>
      </c>
      <c r="J14" s="104">
        <f t="shared" si="0"/>
        <v>200.5</v>
      </c>
      <c r="K14" s="120">
        <v>6.5</v>
      </c>
      <c r="L14" s="120">
        <v>6</v>
      </c>
      <c r="M14" s="147">
        <v>5</v>
      </c>
      <c r="N14" s="128">
        <v>5</v>
      </c>
      <c r="P14" s="121">
        <v>206.5</v>
      </c>
      <c r="Q14" s="121">
        <v>0</v>
      </c>
      <c r="R14" s="105">
        <f t="shared" si="1"/>
        <v>206.5</v>
      </c>
      <c r="S14" s="121">
        <v>6.5</v>
      </c>
      <c r="T14" s="121">
        <v>7</v>
      </c>
      <c r="U14" s="149">
        <v>4</v>
      </c>
      <c r="V14" s="130">
        <v>4</v>
      </c>
      <c r="Z14" s="107">
        <f t="shared" si="2"/>
        <v>0</v>
      </c>
      <c r="AD14" s="132">
        <v>99</v>
      </c>
      <c r="BC14" s="36">
        <f t="shared" si="3"/>
        <v>108</v>
      </c>
      <c r="BD14" s="101">
        <f t="shared" si="4"/>
        <v>407</v>
      </c>
      <c r="BE14" s="36">
        <f>IF($O$4&gt;0,(LARGE(($N14,$V14,$AD14,$AL14,$AT14,$BB14),1)),"0")</f>
        <v>99</v>
      </c>
      <c r="BF14"/>
      <c r="BG14" s="101">
        <v>0</v>
      </c>
      <c r="BH14" s="101">
        <v>0</v>
      </c>
      <c r="BI14" s="36">
        <f t="shared" si="5"/>
        <v>9</v>
      </c>
      <c r="BJ14" s="101">
        <f t="shared" si="6"/>
        <v>407</v>
      </c>
      <c r="BL14" s="144">
        <v>2</v>
      </c>
    </row>
    <row r="15" spans="1:66" x14ac:dyDescent="0.2">
      <c r="A15" s="144">
        <v>7</v>
      </c>
      <c r="B15" s="109" t="s">
        <v>269</v>
      </c>
      <c r="C15" s="109" t="s">
        <v>355</v>
      </c>
      <c r="D15" s="109" t="s">
        <v>270</v>
      </c>
      <c r="E15" s="109" t="s">
        <v>33</v>
      </c>
      <c r="F15" s="109" t="s">
        <v>130</v>
      </c>
      <c r="G15" s="147">
        <v>1</v>
      </c>
      <c r="H15" s="120">
        <v>196</v>
      </c>
      <c r="I15" s="120">
        <v>0</v>
      </c>
      <c r="J15" s="104">
        <f t="shared" si="0"/>
        <v>196</v>
      </c>
      <c r="K15" s="120">
        <v>5.5</v>
      </c>
      <c r="L15" s="120">
        <v>6</v>
      </c>
      <c r="M15" s="147">
        <v>7</v>
      </c>
      <c r="N15" s="128">
        <v>7</v>
      </c>
      <c r="P15" s="121">
        <v>195</v>
      </c>
      <c r="Q15" s="121">
        <v>0</v>
      </c>
      <c r="R15" s="105">
        <f t="shared" si="1"/>
        <v>195</v>
      </c>
      <c r="S15" s="121">
        <v>6</v>
      </c>
      <c r="T15" s="121">
        <v>6</v>
      </c>
      <c r="U15" s="149">
        <v>7</v>
      </c>
      <c r="V15" s="130">
        <v>7</v>
      </c>
      <c r="X15" s="123">
        <v>197.5</v>
      </c>
      <c r="Z15" s="107">
        <f t="shared" si="2"/>
        <v>197.5</v>
      </c>
      <c r="AA15" s="123">
        <v>5</v>
      </c>
      <c r="AB15" s="123">
        <v>6</v>
      </c>
      <c r="AC15" s="157">
        <v>6</v>
      </c>
      <c r="AD15" s="132">
        <v>6</v>
      </c>
      <c r="BC15" s="36">
        <f t="shared" si="3"/>
        <v>20</v>
      </c>
      <c r="BD15" s="101">
        <f t="shared" si="4"/>
        <v>588.5</v>
      </c>
      <c r="BE15" s="36">
        <f>IF($O$4&gt;0,(LARGE(($N15,$V15,$AD15,$AL15,$AT15,$BB15),1)),"0")</f>
        <v>7</v>
      </c>
      <c r="BF15"/>
      <c r="BG15" s="101">
        <v>195</v>
      </c>
      <c r="BH15" s="101">
        <v>0</v>
      </c>
      <c r="BI15" s="36">
        <f t="shared" si="5"/>
        <v>13</v>
      </c>
      <c r="BJ15" s="101">
        <f t="shared" si="6"/>
        <v>393.5</v>
      </c>
    </row>
    <row r="16" spans="1:66" x14ac:dyDescent="0.2">
      <c r="A16" s="144">
        <v>8</v>
      </c>
      <c r="B16" s="125" t="s">
        <v>575</v>
      </c>
      <c r="C16" s="125" t="s">
        <v>576</v>
      </c>
      <c r="D16" s="125" t="s">
        <v>577</v>
      </c>
      <c r="F16" s="125" t="s">
        <v>186</v>
      </c>
      <c r="J16" s="104">
        <f t="shared" si="0"/>
        <v>0</v>
      </c>
      <c r="N16" s="128">
        <v>99</v>
      </c>
      <c r="R16" s="105">
        <f t="shared" si="1"/>
        <v>0</v>
      </c>
      <c r="V16" s="130">
        <v>99</v>
      </c>
      <c r="X16" s="123">
        <v>207</v>
      </c>
      <c r="Z16" s="107">
        <f t="shared" si="2"/>
        <v>207</v>
      </c>
      <c r="AA16" s="123">
        <v>6</v>
      </c>
      <c r="AB16" s="123">
        <v>6.5</v>
      </c>
      <c r="AC16" s="157">
        <v>5</v>
      </c>
      <c r="AD16" s="132">
        <v>5</v>
      </c>
      <c r="BC16" s="36">
        <f t="shared" si="3"/>
        <v>203</v>
      </c>
      <c r="BD16" s="101">
        <f t="shared" si="4"/>
        <v>207</v>
      </c>
      <c r="BE16" s="36">
        <f>IF($O$4&gt;0,(LARGE(($N16,$V16,$AD16,$AL16,$AT16,$BB16),1)),"0")</f>
        <v>99</v>
      </c>
      <c r="BF16"/>
      <c r="BG16" s="101">
        <v>0</v>
      </c>
      <c r="BH16" s="101">
        <v>0</v>
      </c>
      <c r="BI16" s="36">
        <f t="shared" si="5"/>
        <v>104</v>
      </c>
      <c r="BJ16" s="101">
        <f t="shared" si="6"/>
        <v>207</v>
      </c>
    </row>
    <row r="17" spans="1:62" x14ac:dyDescent="0.2">
      <c r="A17" s="144">
        <v>9</v>
      </c>
      <c r="B17" s="109" t="s">
        <v>267</v>
      </c>
      <c r="C17" s="109" t="s">
        <v>354</v>
      </c>
      <c r="D17" s="109" t="s">
        <v>268</v>
      </c>
      <c r="E17" s="109" t="s">
        <v>33</v>
      </c>
      <c r="F17" s="109" t="s">
        <v>208</v>
      </c>
      <c r="G17" s="147">
        <v>1</v>
      </c>
      <c r="H17" s="120">
        <v>196</v>
      </c>
      <c r="I17" s="120">
        <v>0</v>
      </c>
      <c r="J17" s="104">
        <f t="shared" si="0"/>
        <v>196</v>
      </c>
      <c r="K17" s="120">
        <v>6</v>
      </c>
      <c r="L17" s="120">
        <v>6</v>
      </c>
      <c r="M17" s="147">
        <v>6</v>
      </c>
      <c r="N17" s="128">
        <v>6</v>
      </c>
      <c r="R17" s="105">
        <f t="shared" si="1"/>
        <v>0</v>
      </c>
      <c r="V17" s="130">
        <v>99</v>
      </c>
      <c r="Z17" s="107">
        <f t="shared" si="2"/>
        <v>0</v>
      </c>
      <c r="AD17" s="132">
        <v>99</v>
      </c>
      <c r="BC17" s="36">
        <f t="shared" si="3"/>
        <v>204</v>
      </c>
      <c r="BD17" s="101">
        <f t="shared" si="4"/>
        <v>196</v>
      </c>
      <c r="BE17" s="36">
        <f>IF($O$4&gt;0,(LARGE(($N17,$V17,$AD17,$AL17,$AT17,$BB17),1)),"0")</f>
        <v>99</v>
      </c>
      <c r="BF17"/>
      <c r="BG17" s="101">
        <v>0</v>
      </c>
      <c r="BH17" s="101">
        <v>0</v>
      </c>
      <c r="BI17" s="36">
        <f t="shared" si="5"/>
        <v>105</v>
      </c>
      <c r="BJ17" s="101">
        <f t="shared" si="6"/>
        <v>196</v>
      </c>
    </row>
  </sheetData>
  <sortState ref="A9:XFD18">
    <sortCondition ref="BI9"/>
  </sortState>
  <mergeCells count="32">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s>
  <conditionalFormatting sqref="X2:Y2 P2:Q2 H2:I2 AF2:AG2 AN2:AO2 AV2:AW2 H9:I65466 AV9:AW65466 P9:Q65466 X9:Y65466 AF9:AG65466 AN9:AO65466">
    <cfRule type="cellIs" dxfId="1" priority="1" stopIfTrue="1" operator="greaterThanOrEqual">
      <formula>$BL$6</formula>
    </cfRule>
  </conditionalFormatting>
  <dataValidations count="9">
    <dataValidation type="list" allowBlank="1" showInputMessage="1" showErrorMessage="1" sqref="BM1:BM2 BM9:BM65466">
      <formula1>"ja,nee"</formula1>
    </dataValidation>
    <dataValidation operator="lessThanOrEqual" allowBlank="1" showInputMessage="1" showErrorMessage="1" sqref="BC9:BE17 AH8 AP8 AX8 J8:J17 J1:J2 R1:R2 AX1:AX2 AP1:AP2 AH1:AH2 Z1:Z2 BC1:BK8 BL1:BL4 BL7:BL8 Z8:Z17 R8:R17 BI9:BJ17"/>
    <dataValidation type="decimal" allowBlank="1" showInputMessage="1" showErrorMessage="1" sqref="H1:I2 P1:Q2 AV1:AW2 AN1:AO2 AF1:AG2 X1:Y2 H8:I65466 X8:Y65466 P8:Q65466 AF8:AG65466 AN8:AO65466 AV8:AW65466">
      <formula1>0</formula1>
      <formula2>400</formula2>
    </dataValidation>
    <dataValidation type="decimal" allowBlank="1" showInputMessage="1" showErrorMessage="1" sqref="K1:L2 S1:T2 AY1:AZ2 AQ1:AR2 AI1:AJ2 AA1:AB2 K8:L65466 AA8:AB65466 S8:T65466 AI8:AJ65466 AQ8:AR65466 AY8:AZ65466">
      <formula1>0</formula1>
      <formula2>99</formula2>
    </dataValidation>
    <dataValidation type="whole" allowBlank="1" showInputMessage="1" showErrorMessage="1" sqref="M1:N2 U1:V2 BA1:BB2 AS1:AT2 AK1:AL2 AC1:AD2 M8:N65466 AC8:AD65466 U8:V65466 AK8:AL65466 AS8:AT65466 BA8:BB65466">
      <formula1>0</formula1>
      <formula2>999</formula2>
    </dataValidation>
    <dataValidation type="whole" operator="lessThanOrEqual" allowBlank="1" showInputMessage="1" showErrorMessage="1" sqref="BL6">
      <formula1>400</formula1>
    </dataValidation>
    <dataValidation type="whole" operator="lessThanOrEqual" allowBlank="1" showInputMessage="1" showErrorMessage="1" sqref="BL5">
      <formula1>99</formula1>
    </dataValidation>
    <dataValidation type="whole" allowBlank="1" showInputMessage="1" showErrorMessage="1" sqref="O3:V3">
      <formula1>0</formula1>
      <formula2>99</formula2>
    </dataValidation>
    <dataValidation type="decimal" operator="lessThanOrEqual" allowBlank="1" showInputMessage="1" showErrorMessage="1" sqref="BG9:BH17 J18:J65466 R18:R65466 AH9:AH65466 AP9:AP65466 AX9:AX65466 Z18:Z65466 BC18:BL65466 BK11:BL17 BK9:BL9">
      <formula1>100</formula1>
    </dataValidation>
  </dataValidations>
  <printOptions headings="1" gridLines="1"/>
  <pageMargins left="0.19685039370078741" right="0" top="0.98425196850393704" bottom="0.98425196850393704" header="0.51181102362204722" footer="0.51181102362204722"/>
  <pageSetup paperSize="9" scale="70" orientation="landscape" horizontalDpi="360" verticalDpi="36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4129" r:id="rId4" name="Button 1">
              <controlPr defaultSize="0" print="0" autoFill="0" autoPict="0" macro="[0]!KleinsteBepalen">
                <anchor moveWithCells="1" sizeWithCells="1">
                  <from>
                    <xdr:col>0</xdr:col>
                    <xdr:colOff>161925</xdr:colOff>
                    <xdr:row>5</xdr:row>
                    <xdr:rowOff>0</xdr:rowOff>
                  </from>
                  <to>
                    <xdr:col>2</xdr:col>
                    <xdr:colOff>485775</xdr:colOff>
                    <xdr:row>7</xdr:row>
                    <xdr:rowOff>9525</xdr:rowOff>
                  </to>
                </anchor>
              </controlPr>
            </control>
          </mc:Choice>
        </mc:AlternateContent>
        <mc:AlternateContent xmlns:mc="http://schemas.openxmlformats.org/markup-compatibility/2006">
          <mc:Choice Requires="x14">
            <control shapeId="304130" r:id="rId5" name="Button 2">
              <controlPr defaultSize="0" print="0" autoFill="0" autoPict="0" macro="[0]!Sort_Punten_1">
                <anchor moveWithCells="1" sizeWithCells="1">
                  <from>
                    <xdr:col>7</xdr:col>
                    <xdr:colOff>9525</xdr:colOff>
                    <xdr:row>7</xdr:row>
                    <xdr:rowOff>19050</xdr:rowOff>
                  </from>
                  <to>
                    <xdr:col>8</xdr:col>
                    <xdr:colOff>0</xdr:colOff>
                    <xdr:row>7</xdr:row>
                    <xdr:rowOff>190500</xdr:rowOff>
                  </to>
                </anchor>
              </controlPr>
            </control>
          </mc:Choice>
        </mc:AlternateContent>
        <mc:AlternateContent xmlns:mc="http://schemas.openxmlformats.org/markup-compatibility/2006">
          <mc:Choice Requires="x14">
            <control shapeId="304131" r:id="rId6" name="Button 3">
              <controlPr defaultSize="0" print="0" autoFill="0" autoPict="0" macro="[0]!Sort_Punten_2">
                <anchor moveWithCells="1" sizeWithCells="1">
                  <from>
                    <xdr:col>15</xdr:col>
                    <xdr:colOff>19050</xdr:colOff>
                    <xdr:row>7</xdr:row>
                    <xdr:rowOff>9525</xdr:rowOff>
                  </from>
                  <to>
                    <xdr:col>16</xdr:col>
                    <xdr:colOff>0</xdr:colOff>
                    <xdr:row>7</xdr:row>
                    <xdr:rowOff>161925</xdr:rowOff>
                  </to>
                </anchor>
              </controlPr>
            </control>
          </mc:Choice>
        </mc:AlternateContent>
        <mc:AlternateContent xmlns:mc="http://schemas.openxmlformats.org/markup-compatibility/2006">
          <mc:Choice Requires="x14">
            <control shapeId="304132" r:id="rId7" name="Button 4">
              <controlPr defaultSize="0" print="0" autoFill="0" autoPict="0" macro="[0]!Sort_Punten_3">
                <anchor moveWithCells="1" sizeWithCells="1">
                  <from>
                    <xdr:col>23</xdr:col>
                    <xdr:colOff>9525</xdr:colOff>
                    <xdr:row>7</xdr:row>
                    <xdr:rowOff>9525</xdr:rowOff>
                  </from>
                  <to>
                    <xdr:col>24</xdr:col>
                    <xdr:colOff>0</xdr:colOff>
                    <xdr:row>7</xdr:row>
                    <xdr:rowOff>190500</xdr:rowOff>
                  </to>
                </anchor>
              </controlPr>
            </control>
          </mc:Choice>
        </mc:AlternateContent>
        <mc:AlternateContent xmlns:mc="http://schemas.openxmlformats.org/markup-compatibility/2006">
          <mc:Choice Requires="x14">
            <control shapeId="304133" r:id="rId8" name="Button 5">
              <controlPr defaultSize="0" print="0" autoFill="0" autoPict="0" macro="[0]!Sort_Punten_4">
                <anchor moveWithCells="1" sizeWithCells="1">
                  <from>
                    <xdr:col>30</xdr:col>
                    <xdr:colOff>0</xdr:colOff>
                    <xdr:row>7</xdr:row>
                    <xdr:rowOff>9525</xdr:rowOff>
                  </from>
                  <to>
                    <xdr:col>30</xdr:col>
                    <xdr:colOff>0</xdr:colOff>
                    <xdr:row>7</xdr:row>
                    <xdr:rowOff>180975</xdr:rowOff>
                  </to>
                </anchor>
              </controlPr>
            </control>
          </mc:Choice>
        </mc:AlternateContent>
        <mc:AlternateContent xmlns:mc="http://schemas.openxmlformats.org/markup-compatibility/2006">
          <mc:Choice Requires="x14">
            <control shapeId="304134" r:id="rId9" name="Button 6">
              <controlPr defaultSize="0" print="0" autoFill="0" autoPict="0" macro="[0]!verbergen">
                <anchor moveWithCells="1" sizeWithCells="1">
                  <from>
                    <xdr:col>64</xdr:col>
                    <xdr:colOff>9525</xdr:colOff>
                    <xdr:row>2</xdr:row>
                    <xdr:rowOff>9525</xdr:rowOff>
                  </from>
                  <to>
                    <xdr:col>66</xdr:col>
                    <xdr:colOff>0</xdr:colOff>
                    <xdr:row>4</xdr:row>
                    <xdr:rowOff>0</xdr:rowOff>
                  </to>
                </anchor>
              </controlPr>
            </control>
          </mc:Choice>
        </mc:AlternateContent>
        <mc:AlternateContent xmlns:mc="http://schemas.openxmlformats.org/markup-compatibility/2006">
          <mc:Choice Requires="x14">
            <control shapeId="304135" r:id="rId10" name="Button 7">
              <controlPr defaultSize="0" print="0" autoFill="0" autoPict="0" macro="[0]!Sort_Pl_Punten_1">
                <anchor moveWithCells="1" sizeWithCells="1">
                  <from>
                    <xdr:col>13</xdr:col>
                    <xdr:colOff>9525</xdr:colOff>
                    <xdr:row>6</xdr:row>
                    <xdr:rowOff>152400</xdr:rowOff>
                  </from>
                  <to>
                    <xdr:col>13</xdr:col>
                    <xdr:colOff>247650</xdr:colOff>
                    <xdr:row>8</xdr:row>
                    <xdr:rowOff>0</xdr:rowOff>
                  </to>
                </anchor>
              </controlPr>
            </control>
          </mc:Choice>
        </mc:AlternateContent>
        <mc:AlternateContent xmlns:mc="http://schemas.openxmlformats.org/markup-compatibility/2006">
          <mc:Choice Requires="x14">
            <control shapeId="304136" r:id="rId11" name="Button 8">
              <controlPr defaultSize="0" print="0" autoFill="0" autoPict="0" macro="[0]!Sort_Pl_Punten_2">
                <anchor moveWithCells="1" sizeWithCells="1">
                  <from>
                    <xdr:col>20</xdr:col>
                    <xdr:colOff>190500</xdr:colOff>
                    <xdr:row>7</xdr:row>
                    <xdr:rowOff>9525</xdr:rowOff>
                  </from>
                  <to>
                    <xdr:col>21</xdr:col>
                    <xdr:colOff>247650</xdr:colOff>
                    <xdr:row>8</xdr:row>
                    <xdr:rowOff>0</xdr:rowOff>
                  </to>
                </anchor>
              </controlPr>
            </control>
          </mc:Choice>
        </mc:AlternateContent>
        <mc:AlternateContent xmlns:mc="http://schemas.openxmlformats.org/markup-compatibility/2006">
          <mc:Choice Requires="x14">
            <control shapeId="304137" r:id="rId12" name="Button 9">
              <controlPr defaultSize="0" print="0" autoFill="0" autoPict="0" macro="[0]!Sort_Pl_Punten_3">
                <anchor moveWithCells="1" sizeWithCells="1">
                  <from>
                    <xdr:col>29</xdr:col>
                    <xdr:colOff>0</xdr:colOff>
                    <xdr:row>7</xdr:row>
                    <xdr:rowOff>28575</xdr:rowOff>
                  </from>
                  <to>
                    <xdr:col>30</xdr:col>
                    <xdr:colOff>0</xdr:colOff>
                    <xdr:row>8</xdr:row>
                    <xdr:rowOff>0</xdr:rowOff>
                  </to>
                </anchor>
              </controlPr>
            </control>
          </mc:Choice>
        </mc:AlternateContent>
        <mc:AlternateContent xmlns:mc="http://schemas.openxmlformats.org/markup-compatibility/2006">
          <mc:Choice Requires="x14">
            <control shapeId="304138" r:id="rId13" name="Button 10">
              <controlPr defaultSize="0" print="0" autoFill="0" autoPict="0" macro="[0]!Sort_Pl_Punten_4">
                <anchor moveWithCells="1" sizeWithCells="1">
                  <from>
                    <xdr:col>37</xdr:col>
                    <xdr:colOff>19050</xdr:colOff>
                    <xdr:row>7</xdr:row>
                    <xdr:rowOff>0</xdr:rowOff>
                  </from>
                  <to>
                    <xdr:col>37</xdr:col>
                    <xdr:colOff>238125</xdr:colOff>
                    <xdr:row>7</xdr:row>
                    <xdr:rowOff>314325</xdr:rowOff>
                  </to>
                </anchor>
              </controlPr>
            </control>
          </mc:Choice>
        </mc:AlternateContent>
        <mc:AlternateContent xmlns:mc="http://schemas.openxmlformats.org/markup-compatibility/2006">
          <mc:Choice Requires="x14">
            <control shapeId="304139" r:id="rId14" name="Button 11">
              <controlPr defaultSize="0" print="0" autoFill="0" autoPict="0" macro="[0]!Sort_Beste_Punten">
                <anchor moveWithCells="1" sizeWithCells="1">
                  <from>
                    <xdr:col>57</xdr:col>
                    <xdr:colOff>0</xdr:colOff>
                    <xdr:row>7</xdr:row>
                    <xdr:rowOff>19050</xdr:rowOff>
                  </from>
                  <to>
                    <xdr:col>60</xdr:col>
                    <xdr:colOff>390525</xdr:colOff>
                    <xdr:row>7</xdr:row>
                    <xdr:rowOff>314325</xdr:rowOff>
                  </to>
                </anchor>
              </controlPr>
            </control>
          </mc:Choice>
        </mc:AlternateContent>
        <mc:AlternateContent xmlns:mc="http://schemas.openxmlformats.org/markup-compatibility/2006">
          <mc:Choice Requires="x14">
            <control shapeId="304140" r:id="rId15" name="Button 12">
              <controlPr defaultSize="0" print="0" autoFill="0" autoPict="0" macro="[0]!Sort_Totaal_Punten">
                <anchor moveWithCells="1" sizeWithCells="1">
                  <from>
                    <xdr:col>61</xdr:col>
                    <xdr:colOff>0</xdr:colOff>
                    <xdr:row>7</xdr:row>
                    <xdr:rowOff>28575</xdr:rowOff>
                  </from>
                  <to>
                    <xdr:col>61</xdr:col>
                    <xdr:colOff>0</xdr:colOff>
                    <xdr:row>8</xdr:row>
                    <xdr:rowOff>0</xdr:rowOff>
                  </to>
                </anchor>
              </controlPr>
            </control>
          </mc:Choice>
        </mc:AlternateContent>
        <mc:AlternateContent xmlns:mc="http://schemas.openxmlformats.org/markup-compatibility/2006">
          <mc:Choice Requires="x14">
            <control shapeId="304141" r:id="rId16" name="Button 13">
              <controlPr defaultSize="0" print="0" autoFill="0" autoPict="0" macro="[0]!Sort_Plaatsing">
                <anchor moveWithCells="1" sizeWithCells="1">
                  <from>
                    <xdr:col>0</xdr:col>
                    <xdr:colOff>0</xdr:colOff>
                    <xdr:row>7</xdr:row>
                    <xdr:rowOff>28575</xdr:rowOff>
                  </from>
                  <to>
                    <xdr:col>1</xdr:col>
                    <xdr:colOff>9525</xdr:colOff>
                    <xdr:row>8</xdr:row>
                    <xdr:rowOff>0</xdr:rowOff>
                  </to>
                </anchor>
              </controlPr>
            </control>
          </mc:Choice>
        </mc:AlternateContent>
        <mc:AlternateContent xmlns:mc="http://schemas.openxmlformats.org/markup-compatibility/2006">
          <mc:Choice Requires="x14">
            <control shapeId="304142" r:id="rId17" name="Button 14">
              <controlPr defaultSize="0" print="0" autoFill="0" autoPict="0" macro="[0]!Sort_Punten_5">
                <anchor moveWithCells="1" sizeWithCells="1">
                  <from>
                    <xdr:col>38</xdr:col>
                    <xdr:colOff>0</xdr:colOff>
                    <xdr:row>7</xdr:row>
                    <xdr:rowOff>9525</xdr:rowOff>
                  </from>
                  <to>
                    <xdr:col>38</xdr:col>
                    <xdr:colOff>0</xdr:colOff>
                    <xdr:row>7</xdr:row>
                    <xdr:rowOff>180975</xdr:rowOff>
                  </to>
                </anchor>
              </controlPr>
            </control>
          </mc:Choice>
        </mc:AlternateContent>
        <mc:AlternateContent xmlns:mc="http://schemas.openxmlformats.org/markup-compatibility/2006">
          <mc:Choice Requires="x14">
            <control shapeId="304143" r:id="rId18" name="Button 15">
              <controlPr defaultSize="0" print="0" autoFill="0" autoPict="0" macro="[0]!Sort_Pl_Punten_5">
                <anchor moveWithCells="1" sizeWithCells="1">
                  <from>
                    <xdr:col>45</xdr:col>
                    <xdr:colOff>9525</xdr:colOff>
                    <xdr:row>7</xdr:row>
                    <xdr:rowOff>9525</xdr:rowOff>
                  </from>
                  <to>
                    <xdr:col>45</xdr:col>
                    <xdr:colOff>247650</xdr:colOff>
                    <xdr:row>8</xdr:row>
                    <xdr:rowOff>0</xdr:rowOff>
                  </to>
                </anchor>
              </controlPr>
            </control>
          </mc:Choice>
        </mc:AlternateContent>
        <mc:AlternateContent xmlns:mc="http://schemas.openxmlformats.org/markup-compatibility/2006">
          <mc:Choice Requires="x14">
            <control shapeId="304144" r:id="rId19" name="Button 16">
              <controlPr defaultSize="0" print="0" autoFill="0" autoPict="0" macro="[0]!Sort_Punten_6">
                <anchor moveWithCells="1" sizeWithCells="1">
                  <from>
                    <xdr:col>46</xdr:col>
                    <xdr:colOff>0</xdr:colOff>
                    <xdr:row>7</xdr:row>
                    <xdr:rowOff>9525</xdr:rowOff>
                  </from>
                  <to>
                    <xdr:col>46</xdr:col>
                    <xdr:colOff>0</xdr:colOff>
                    <xdr:row>7</xdr:row>
                    <xdr:rowOff>180975</xdr:rowOff>
                  </to>
                </anchor>
              </controlPr>
            </control>
          </mc:Choice>
        </mc:AlternateContent>
        <mc:AlternateContent xmlns:mc="http://schemas.openxmlformats.org/markup-compatibility/2006">
          <mc:Choice Requires="x14">
            <control shapeId="304145" r:id="rId20" name="Button 17">
              <controlPr defaultSize="0" print="0" autoFill="0" autoPict="0" macro="[0]!Sort_Pl_Punten_6">
                <anchor moveWithCells="1" sizeWithCells="1">
                  <from>
                    <xdr:col>53</xdr:col>
                    <xdr:colOff>19050</xdr:colOff>
                    <xdr:row>7</xdr:row>
                    <xdr:rowOff>9525</xdr:rowOff>
                  </from>
                  <to>
                    <xdr:col>53</xdr:col>
                    <xdr:colOff>247650</xdr:colOff>
                    <xdr:row>8</xdr:row>
                    <xdr:rowOff>0</xdr:rowOff>
                  </to>
                </anchor>
              </controlPr>
            </control>
          </mc:Choice>
        </mc:AlternateContent>
        <mc:AlternateContent xmlns:mc="http://schemas.openxmlformats.org/markup-compatibility/2006">
          <mc:Choice Requires="x14">
            <control shapeId="304146" r:id="rId21" name="Button 18">
              <controlPr defaultSize="0" print="0" autoFill="0" autoPict="0" macro="[0]!Verberg_Ex_Aequo_1">
                <anchor moveWithCells="1" sizeWithCells="1">
                  <from>
                    <xdr:col>10</xdr:col>
                    <xdr:colOff>19050</xdr:colOff>
                    <xdr:row>7</xdr:row>
                    <xdr:rowOff>9525</xdr:rowOff>
                  </from>
                  <to>
                    <xdr:col>11</xdr:col>
                    <xdr:colOff>190500</xdr:colOff>
                    <xdr:row>8</xdr:row>
                    <xdr:rowOff>0</xdr:rowOff>
                  </to>
                </anchor>
              </controlPr>
            </control>
          </mc:Choice>
        </mc:AlternateContent>
        <mc:AlternateContent xmlns:mc="http://schemas.openxmlformats.org/markup-compatibility/2006">
          <mc:Choice Requires="x14">
            <control shapeId="304147" r:id="rId22" name="Button 19">
              <controlPr defaultSize="0" print="0" autoFill="0" autoPict="0" macro="[0]!Verberg_Ex_Aequo_2">
                <anchor moveWithCells="1" sizeWithCells="1">
                  <from>
                    <xdr:col>18</xdr:col>
                    <xdr:colOff>19050</xdr:colOff>
                    <xdr:row>7</xdr:row>
                    <xdr:rowOff>9525</xdr:rowOff>
                  </from>
                  <to>
                    <xdr:col>19</xdr:col>
                    <xdr:colOff>190500</xdr:colOff>
                    <xdr:row>8</xdr:row>
                    <xdr:rowOff>0</xdr:rowOff>
                  </to>
                </anchor>
              </controlPr>
            </control>
          </mc:Choice>
        </mc:AlternateContent>
        <mc:AlternateContent xmlns:mc="http://schemas.openxmlformats.org/markup-compatibility/2006">
          <mc:Choice Requires="x14">
            <control shapeId="304148" r:id="rId23" name="Button 20">
              <controlPr defaultSize="0" print="0" autoFill="0" autoPict="0" macro="[0]!Verberg_Ex_Aequo_3">
                <anchor moveWithCells="1" sizeWithCells="1">
                  <from>
                    <xdr:col>26</xdr:col>
                    <xdr:colOff>47625</xdr:colOff>
                    <xdr:row>7</xdr:row>
                    <xdr:rowOff>9525</xdr:rowOff>
                  </from>
                  <to>
                    <xdr:col>27</xdr:col>
                    <xdr:colOff>219075</xdr:colOff>
                    <xdr:row>7</xdr:row>
                    <xdr:rowOff>304800</xdr:rowOff>
                  </to>
                </anchor>
              </controlPr>
            </control>
          </mc:Choice>
        </mc:AlternateContent>
        <mc:AlternateContent xmlns:mc="http://schemas.openxmlformats.org/markup-compatibility/2006">
          <mc:Choice Requires="x14">
            <control shapeId="304149" r:id="rId24" name="Button 21">
              <controlPr defaultSize="0" print="0" autoFill="0" autoPict="0" macro="[0]!Verberg_Ex_Aequo_4">
                <anchor moveWithCells="1" sizeWithCells="1">
                  <from>
                    <xdr:col>30</xdr:col>
                    <xdr:colOff>0</xdr:colOff>
                    <xdr:row>7</xdr:row>
                    <xdr:rowOff>0</xdr:rowOff>
                  </from>
                  <to>
                    <xdr:col>35</xdr:col>
                    <xdr:colOff>200025</xdr:colOff>
                    <xdr:row>7</xdr:row>
                    <xdr:rowOff>314325</xdr:rowOff>
                  </to>
                </anchor>
              </controlPr>
            </control>
          </mc:Choice>
        </mc:AlternateContent>
        <mc:AlternateContent xmlns:mc="http://schemas.openxmlformats.org/markup-compatibility/2006">
          <mc:Choice Requires="x14">
            <control shapeId="304150" r:id="rId25" name="Button 22">
              <controlPr defaultSize="0" print="0" autoFill="0" autoPict="0" macro="[0]!Verberg_Ex_Aequo_5">
                <anchor moveWithCells="1" sizeWithCells="1">
                  <from>
                    <xdr:col>38</xdr:col>
                    <xdr:colOff>0</xdr:colOff>
                    <xdr:row>7</xdr:row>
                    <xdr:rowOff>9525</xdr:rowOff>
                  </from>
                  <to>
                    <xdr:col>38</xdr:col>
                    <xdr:colOff>0</xdr:colOff>
                    <xdr:row>8</xdr:row>
                    <xdr:rowOff>0</xdr:rowOff>
                  </to>
                </anchor>
              </controlPr>
            </control>
          </mc:Choice>
        </mc:AlternateContent>
        <mc:AlternateContent xmlns:mc="http://schemas.openxmlformats.org/markup-compatibility/2006">
          <mc:Choice Requires="x14">
            <control shapeId="304151" r:id="rId26" name="Button 23">
              <controlPr defaultSize="0" print="0" autoFill="0" autoPict="0" macro="[0]!Verberg_Ex_Aequo_6">
                <anchor moveWithCells="1" sizeWithCells="1">
                  <from>
                    <xdr:col>46</xdr:col>
                    <xdr:colOff>0</xdr:colOff>
                    <xdr:row>7</xdr:row>
                    <xdr:rowOff>0</xdr:rowOff>
                  </from>
                  <to>
                    <xdr:col>46</xdr:col>
                    <xdr:colOff>0</xdr:colOff>
                    <xdr:row>7</xdr:row>
                    <xdr:rowOff>314325</xdr:rowOff>
                  </to>
                </anchor>
              </controlPr>
            </control>
          </mc:Choice>
        </mc:AlternateContent>
        <mc:AlternateContent xmlns:mc="http://schemas.openxmlformats.org/markup-compatibility/2006">
          <mc:Choice Requires="x14">
            <control shapeId="304152" r:id="rId27" name="Button 24">
              <controlPr defaultSize="0" print="0" autoFill="0" autoPict="0" macro="[0]!Sort_Naam">
                <anchor moveWithCells="1" sizeWithCells="1">
                  <from>
                    <xdr:col>2</xdr:col>
                    <xdr:colOff>0</xdr:colOff>
                    <xdr:row>7</xdr:row>
                    <xdr:rowOff>9525</xdr:rowOff>
                  </from>
                  <to>
                    <xdr:col>3</xdr:col>
                    <xdr:colOff>0</xdr:colOff>
                    <xdr:row>7</xdr:row>
                    <xdr:rowOff>190500</xdr:rowOff>
                  </to>
                </anchor>
              </controlPr>
            </control>
          </mc:Choice>
        </mc:AlternateContent>
        <mc:AlternateContent xmlns:mc="http://schemas.openxmlformats.org/markup-compatibility/2006">
          <mc:Choice Requires="x14">
            <control shapeId="304153" r:id="rId28" name="Button 25">
              <controlPr defaultSize="0" print="0" autoFill="0" autoPict="0" macro="[0]!Verberg_Ex_Aequo_5">
                <anchor moveWithCells="1" sizeWithCells="1">
                  <from>
                    <xdr:col>38</xdr:col>
                    <xdr:colOff>0</xdr:colOff>
                    <xdr:row>7</xdr:row>
                    <xdr:rowOff>0</xdr:rowOff>
                  </from>
                  <to>
                    <xdr:col>43</xdr:col>
                    <xdr:colOff>200025</xdr:colOff>
                    <xdr:row>7</xdr:row>
                    <xdr:rowOff>314325</xdr:rowOff>
                  </to>
                </anchor>
              </controlPr>
            </control>
          </mc:Choice>
        </mc:AlternateContent>
        <mc:AlternateContent xmlns:mc="http://schemas.openxmlformats.org/markup-compatibility/2006">
          <mc:Choice Requires="x14">
            <control shapeId="304154" r:id="rId29" name="Button 26">
              <controlPr defaultSize="0" print="0" autoFill="0" autoPict="0" macro="[0]!Verberg_Ex_Aequo_6">
                <anchor moveWithCells="1" sizeWithCells="1">
                  <from>
                    <xdr:col>46</xdr:col>
                    <xdr:colOff>0</xdr:colOff>
                    <xdr:row>7</xdr:row>
                    <xdr:rowOff>0</xdr:rowOff>
                  </from>
                  <to>
                    <xdr:col>51</xdr:col>
                    <xdr:colOff>200025</xdr:colOff>
                    <xdr:row>7</xdr:row>
                    <xdr:rowOff>314325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85">
    <pageSetUpPr fitToPage="1"/>
  </sheetPr>
  <dimension ref="A1:BN19"/>
  <sheetViews>
    <sheetView workbookViewId="0">
      <pane xSplit="5" ySplit="8" topLeftCell="F9" activePane="bottomRight" state="frozen"/>
      <selection activeCell="C5" sqref="C5:E5"/>
      <selection pane="topRight" activeCell="C5" sqref="C5:E5"/>
      <selection pane="bottomLeft" activeCell="C5" sqref="C5:E5"/>
      <selection pane="bottomRight" activeCell="BO11" sqref="BO11"/>
    </sheetView>
  </sheetViews>
  <sheetFormatPr defaultColWidth="9.140625" defaultRowHeight="12.75" x14ac:dyDescent="0.2"/>
  <cols>
    <col min="1" max="1" width="3.28515625" style="144" bestFit="1" customWidth="1"/>
    <col min="2" max="2" width="10.140625" style="109" customWidth="1"/>
    <col min="3" max="4" width="22.7109375" style="109" customWidth="1"/>
    <col min="5" max="5" width="4.140625" style="109" hidden="1" customWidth="1"/>
    <col min="6" max="6" width="18.7109375" style="109" customWidth="1"/>
    <col min="7" max="7" width="3.7109375" style="147" customWidth="1"/>
    <col min="8" max="8" width="5.7109375" style="120" customWidth="1"/>
    <col min="9" max="9" width="5.7109375" style="120" hidden="1" customWidth="1"/>
    <col min="10" max="10" width="5.7109375" style="104" hidden="1" customWidth="1"/>
    <col min="11" max="12" width="3.7109375" style="120" customWidth="1"/>
    <col min="13" max="13" width="4.42578125" style="147" customWidth="1"/>
    <col min="14" max="14" width="4.42578125" style="128" customWidth="1"/>
    <col min="15" max="15" width="2.7109375" style="149" customWidth="1"/>
    <col min="16" max="16" width="5.7109375" style="121" customWidth="1"/>
    <col min="17" max="17" width="5.7109375" style="121" hidden="1" customWidth="1"/>
    <col min="18" max="18" width="5.7109375" style="105" hidden="1" customWidth="1"/>
    <col min="19" max="20" width="3.7109375" style="121" customWidth="1"/>
    <col min="21" max="21" width="4.42578125" style="149" customWidth="1"/>
    <col min="22" max="22" width="5.140625" style="130" customWidth="1"/>
    <col min="23" max="23" width="2.7109375" style="157" customWidth="1"/>
    <col min="24" max="24" width="5.7109375" style="123" customWidth="1"/>
    <col min="25" max="25" width="5.7109375" style="123" hidden="1" customWidth="1"/>
    <col min="26" max="26" width="5.7109375" style="107" hidden="1" customWidth="1"/>
    <col min="27" max="27" width="4.5703125" style="123" customWidth="1"/>
    <col min="28" max="28" width="5.140625" style="123" customWidth="1"/>
    <col min="29" max="29" width="4.28515625" style="157" customWidth="1"/>
    <col min="30" max="30" width="5" style="132" customWidth="1"/>
    <col min="31" max="31" width="2.7109375" style="121" hidden="1" customWidth="1"/>
    <col min="32" max="33" width="5.7109375" style="121" hidden="1" customWidth="1"/>
    <col min="34" max="34" width="5.7109375" style="105" hidden="1" customWidth="1"/>
    <col min="35" max="36" width="3.7109375" style="121" hidden="1" customWidth="1"/>
    <col min="37" max="37" width="3" style="121" hidden="1" customWidth="1"/>
    <col min="38" max="38" width="3.85546875" style="122" hidden="1" customWidth="1"/>
    <col min="39" max="39" width="2.7109375" style="123" hidden="1" customWidth="1"/>
    <col min="40" max="41" width="5.7109375" style="123" hidden="1" customWidth="1"/>
    <col min="42" max="42" width="5.7109375" style="107" hidden="1" customWidth="1"/>
    <col min="43" max="44" width="3.7109375" style="123" hidden="1" customWidth="1"/>
    <col min="45" max="45" width="3" style="123" hidden="1" customWidth="1"/>
    <col min="46" max="46" width="3.85546875" style="124" hidden="1" customWidth="1"/>
    <col min="47" max="47" width="2.7109375" style="121" hidden="1" customWidth="1"/>
    <col min="48" max="49" width="5.7109375" style="121" hidden="1" customWidth="1"/>
    <col min="50" max="50" width="5.7109375" style="105" hidden="1" customWidth="1"/>
    <col min="51" max="52" width="3.7109375" style="121" hidden="1" customWidth="1"/>
    <col min="53" max="53" width="3" style="121" hidden="1" customWidth="1"/>
    <col min="54" max="54" width="3.85546875" style="121" hidden="1" customWidth="1"/>
    <col min="55" max="55" width="5.28515625" style="36" customWidth="1"/>
    <col min="56" max="56" width="6.140625" style="101" hidden="1" customWidth="1"/>
    <col min="57" max="57" width="5.28515625" style="36" customWidth="1"/>
    <col min="58" max="58" width="5.28515625" style="101" hidden="1" customWidth="1"/>
    <col min="59" max="60" width="6" style="101" hidden="1" customWidth="1"/>
    <col min="61" max="61" width="6" style="36" customWidth="1"/>
    <col min="62" max="62" width="6" style="101" hidden="1" customWidth="1"/>
    <col min="63" max="63" width="4" style="144" customWidth="1"/>
    <col min="64" max="64" width="5.7109375" style="144" customWidth="1"/>
    <col min="65" max="65" width="5.5703125" style="109" customWidth="1"/>
    <col min="66" max="66" width="19.85546875" style="109" bestFit="1" customWidth="1"/>
    <col min="67" max="16384" width="9.140625" style="101"/>
  </cols>
  <sheetData>
    <row r="1" spans="1:66" x14ac:dyDescent="0.2">
      <c r="A1" s="237" t="s">
        <v>8</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9"/>
    </row>
    <row r="2" spans="1:66" ht="12.75" hidden="1" customHeight="1" x14ac:dyDescent="0.2">
      <c r="A2" s="158"/>
      <c r="B2" s="110"/>
      <c r="C2" s="110">
        <v>1</v>
      </c>
      <c r="D2" s="110">
        <f>FLOOR((C2+3)/4,1)</f>
        <v>1</v>
      </c>
      <c r="E2" s="110"/>
      <c r="F2" s="110"/>
      <c r="G2" s="145"/>
      <c r="H2" s="103">
        <v>192</v>
      </c>
      <c r="I2" s="104">
        <v>190</v>
      </c>
      <c r="J2" s="104">
        <f>H2+I2</f>
        <v>382</v>
      </c>
      <c r="K2" s="104"/>
      <c r="L2" s="104"/>
      <c r="M2" s="154"/>
      <c r="N2" s="126">
        <v>1</v>
      </c>
      <c r="O2" s="148"/>
      <c r="P2" s="105">
        <v>193</v>
      </c>
      <c r="Q2" s="105">
        <v>193</v>
      </c>
      <c r="R2" s="105">
        <f>P2+Q2</f>
        <v>386</v>
      </c>
      <c r="S2" s="105"/>
      <c r="T2" s="105"/>
      <c r="U2" s="148"/>
      <c r="V2" s="129">
        <v>2</v>
      </c>
      <c r="W2" s="156"/>
      <c r="X2" s="107">
        <v>198</v>
      </c>
      <c r="Y2" s="107">
        <v>198</v>
      </c>
      <c r="Z2" s="107">
        <f>X2+Y2</f>
        <v>396</v>
      </c>
      <c r="AA2" s="107"/>
      <c r="AB2" s="107"/>
      <c r="AC2" s="156"/>
      <c r="AD2" s="131">
        <v>3</v>
      </c>
      <c r="AE2" s="105"/>
      <c r="AF2" s="105">
        <v>177</v>
      </c>
      <c r="AG2" s="105">
        <v>177</v>
      </c>
      <c r="AH2" s="105">
        <f>AF2+AG2</f>
        <v>354</v>
      </c>
      <c r="AI2" s="105"/>
      <c r="AJ2" s="105"/>
      <c r="AK2" s="105"/>
      <c r="AL2" s="106">
        <v>4</v>
      </c>
      <c r="AM2" s="107"/>
      <c r="AN2" s="107">
        <v>178</v>
      </c>
      <c r="AO2" s="107">
        <v>178</v>
      </c>
      <c r="AP2" s="107">
        <f>AN2+AO2</f>
        <v>356</v>
      </c>
      <c r="AQ2" s="107"/>
      <c r="AR2" s="107"/>
      <c r="AS2" s="107"/>
      <c r="AT2" s="108">
        <v>5</v>
      </c>
      <c r="AU2" s="105"/>
      <c r="AV2" s="105">
        <v>179</v>
      </c>
      <c r="AW2" s="105">
        <v>179</v>
      </c>
      <c r="AX2" s="105">
        <f>AV2+AW2</f>
        <v>358</v>
      </c>
      <c r="AY2" s="105"/>
      <c r="AZ2" s="105"/>
      <c r="BA2" s="105"/>
      <c r="BB2" s="105">
        <v>6</v>
      </c>
      <c r="BC2" s="36">
        <f>N2+V2+AD2+AL2+AT2+BB2</f>
        <v>21</v>
      </c>
      <c r="BD2" s="101">
        <f>J2+R2+Z2+AH2+AP2+AX2</f>
        <v>2232</v>
      </c>
      <c r="BE2" s="36">
        <f>IF($O$4&gt;0,(LARGE(($N2,$V2,$AD2,$AL2,$AT2,$BB2),1)),"0")</f>
        <v>6</v>
      </c>
      <c r="BF2" s="101">
        <f>IF($O$4&gt;0,(LARGE(($N2,$V2,$AD2,$AL2,$AT2,$BB2),2)),"0")</f>
        <v>5</v>
      </c>
      <c r="BG2" s="101">
        <v>354</v>
      </c>
      <c r="BH2" s="101">
        <v>354</v>
      </c>
      <c r="BI2" s="36">
        <f>BC2-BE2-BF2</f>
        <v>10</v>
      </c>
      <c r="BJ2" s="101">
        <f>BD2-BG2-BH2</f>
        <v>1524</v>
      </c>
      <c r="BK2" s="36"/>
      <c r="BL2" s="36"/>
      <c r="BN2" s="101"/>
    </row>
    <row r="3" spans="1:66" x14ac:dyDescent="0.2">
      <c r="A3" s="240" t="s">
        <v>9</v>
      </c>
      <c r="B3" s="241"/>
      <c r="C3" s="242" t="str">
        <f>Instellingen!B3</f>
        <v>Kring NVF</v>
      </c>
      <c r="D3" s="243"/>
      <c r="E3" s="244"/>
      <c r="F3" s="240" t="s">
        <v>43</v>
      </c>
      <c r="G3" s="245"/>
      <c r="H3" s="245"/>
      <c r="I3" s="245"/>
      <c r="J3" s="245"/>
      <c r="K3" s="245"/>
      <c r="L3" s="245"/>
      <c r="M3" s="245"/>
      <c r="N3" s="241"/>
      <c r="O3" s="331">
        <v>5</v>
      </c>
      <c r="P3" s="332"/>
      <c r="Q3" s="332"/>
      <c r="R3" s="332"/>
      <c r="S3" s="332"/>
      <c r="T3" s="332"/>
      <c r="U3" s="332"/>
      <c r="V3" s="333"/>
      <c r="W3" s="249"/>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1"/>
      <c r="BC3" s="240" t="s">
        <v>41</v>
      </c>
      <c r="BD3" s="245"/>
      <c r="BE3" s="245"/>
      <c r="BF3" s="245"/>
      <c r="BG3" s="245"/>
      <c r="BH3" s="245"/>
      <c r="BI3" s="245"/>
      <c r="BJ3" s="245"/>
      <c r="BK3" s="241"/>
      <c r="BL3" s="133">
        <f>Instellingen!B6</f>
        <v>3</v>
      </c>
      <c r="BM3" s="249"/>
      <c r="BN3" s="250"/>
    </row>
    <row r="4" spans="1:66" x14ac:dyDescent="0.2">
      <c r="A4" s="240" t="s">
        <v>10</v>
      </c>
      <c r="B4" s="241"/>
      <c r="C4" s="258" t="s">
        <v>107</v>
      </c>
      <c r="D4" s="243"/>
      <c r="E4" s="244"/>
      <c r="F4" s="240" t="s">
        <v>72</v>
      </c>
      <c r="G4" s="245"/>
      <c r="H4" s="245"/>
      <c r="I4" s="245"/>
      <c r="J4" s="245"/>
      <c r="K4" s="245"/>
      <c r="L4" s="245"/>
      <c r="M4" s="245"/>
      <c r="N4" s="241"/>
      <c r="O4" s="259">
        <f>Instellingen!B7</f>
        <v>1</v>
      </c>
      <c r="P4" s="260"/>
      <c r="Q4" s="260"/>
      <c r="R4" s="260"/>
      <c r="S4" s="260"/>
      <c r="T4" s="260"/>
      <c r="U4" s="260"/>
      <c r="V4" s="261"/>
      <c r="W4" s="252"/>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4"/>
      <c r="BC4" s="240"/>
      <c r="BD4" s="245"/>
      <c r="BE4" s="245"/>
      <c r="BF4" s="245"/>
      <c r="BG4" s="245"/>
      <c r="BH4" s="245"/>
      <c r="BI4" s="245"/>
      <c r="BJ4" s="245"/>
      <c r="BK4" s="241"/>
      <c r="BL4" s="133"/>
      <c r="BM4" s="252"/>
      <c r="BN4" s="253"/>
    </row>
    <row r="5" spans="1:66" x14ac:dyDescent="0.2">
      <c r="A5" s="240" t="s">
        <v>11</v>
      </c>
      <c r="B5" s="241"/>
      <c r="C5" s="258"/>
      <c r="D5" s="243"/>
      <c r="E5" s="244"/>
      <c r="F5" s="240" t="s">
        <v>12</v>
      </c>
      <c r="G5" s="245"/>
      <c r="H5" s="245"/>
      <c r="I5" s="245"/>
      <c r="J5" s="245"/>
      <c r="K5" s="245"/>
      <c r="L5" s="245"/>
      <c r="M5" s="245"/>
      <c r="N5" s="241"/>
      <c r="O5" s="315">
        <f>Instellingen!B5</f>
        <v>99</v>
      </c>
      <c r="P5" s="316"/>
      <c r="Q5" s="316"/>
      <c r="R5" s="316"/>
      <c r="S5" s="316"/>
      <c r="T5" s="316"/>
      <c r="U5" s="316"/>
      <c r="V5" s="317"/>
      <c r="W5" s="255"/>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7"/>
      <c r="BC5" s="240" t="s">
        <v>13</v>
      </c>
      <c r="BD5" s="245"/>
      <c r="BE5" s="245"/>
      <c r="BF5" s="245"/>
      <c r="BG5" s="245"/>
      <c r="BH5" s="245"/>
      <c r="BI5" s="245"/>
      <c r="BJ5" s="245"/>
      <c r="BK5" s="241"/>
      <c r="BL5" s="134">
        <v>2</v>
      </c>
      <c r="BM5" s="252"/>
      <c r="BN5" s="253"/>
    </row>
    <row r="6" spans="1:66" ht="12.75" customHeight="1" x14ac:dyDescent="0.2">
      <c r="A6" s="262"/>
      <c r="B6" s="262"/>
      <c r="C6" s="262"/>
      <c r="D6" s="262"/>
      <c r="E6" s="263"/>
      <c r="F6" s="111" t="s">
        <v>14</v>
      </c>
      <c r="G6" s="266" t="str">
        <f>Instellingen!B36</f>
        <v>Hulshorst/WenumWiesel</v>
      </c>
      <c r="H6" s="267"/>
      <c r="I6" s="267"/>
      <c r="J6" s="267"/>
      <c r="K6" s="267"/>
      <c r="L6" s="267"/>
      <c r="M6" s="267"/>
      <c r="N6" s="268"/>
      <c r="O6" s="269" t="str">
        <f>Instellingen!B37</f>
        <v>Nunspeet/Wezep</v>
      </c>
      <c r="P6" s="270"/>
      <c r="Q6" s="270"/>
      <c r="R6" s="270"/>
      <c r="S6" s="270"/>
      <c r="T6" s="270"/>
      <c r="U6" s="270"/>
      <c r="V6" s="271"/>
      <c r="W6" s="272" t="str">
        <f>Instellingen!B38</f>
        <v>Vaassen/Hulshorst</v>
      </c>
      <c r="X6" s="273"/>
      <c r="Y6" s="273"/>
      <c r="Z6" s="273"/>
      <c r="AA6" s="273"/>
      <c r="AB6" s="273"/>
      <c r="AC6" s="273"/>
      <c r="AD6" s="274"/>
      <c r="AE6" s="269">
        <f>Instellingen!B39</f>
        <v>0</v>
      </c>
      <c r="AF6" s="270"/>
      <c r="AG6" s="270"/>
      <c r="AH6" s="270"/>
      <c r="AI6" s="270"/>
      <c r="AJ6" s="270"/>
      <c r="AK6" s="270"/>
      <c r="AL6" s="271"/>
      <c r="AM6" s="272">
        <f>Instellingen!B40</f>
        <v>0</v>
      </c>
      <c r="AN6" s="273"/>
      <c r="AO6" s="273"/>
      <c r="AP6" s="273"/>
      <c r="AQ6" s="273"/>
      <c r="AR6" s="273"/>
      <c r="AS6" s="273"/>
      <c r="AT6" s="274"/>
      <c r="AU6" s="269">
        <f>Instellingen!B41</f>
        <v>0</v>
      </c>
      <c r="AV6" s="270"/>
      <c r="AW6" s="270"/>
      <c r="AX6" s="270"/>
      <c r="AY6" s="270"/>
      <c r="AZ6" s="270"/>
      <c r="BA6" s="270"/>
      <c r="BB6" s="271"/>
      <c r="BC6" s="240" t="s">
        <v>34</v>
      </c>
      <c r="BD6" s="245"/>
      <c r="BE6" s="245"/>
      <c r="BF6" s="245"/>
      <c r="BG6" s="245"/>
      <c r="BH6" s="241"/>
      <c r="BI6" s="135" t="s">
        <v>35</v>
      </c>
      <c r="BJ6" s="112"/>
      <c r="BK6" s="137"/>
      <c r="BL6" s="138">
        <v>210</v>
      </c>
      <c r="BM6" s="252"/>
      <c r="BN6" s="253"/>
    </row>
    <row r="7" spans="1:66" ht="12.75" customHeight="1" x14ac:dyDescent="0.2">
      <c r="A7" s="264"/>
      <c r="B7" s="264"/>
      <c r="C7" s="264"/>
      <c r="D7" s="264"/>
      <c r="E7" s="265"/>
      <c r="F7" s="111" t="s">
        <v>15</v>
      </c>
      <c r="G7" s="266" t="str">
        <f>Instellingen!C36</f>
        <v>05/06/19/20 nov 2021</v>
      </c>
      <c r="H7" s="267"/>
      <c r="I7" s="267"/>
      <c r="J7" s="267"/>
      <c r="K7" s="267"/>
      <c r="L7" s="267"/>
      <c r="M7" s="267"/>
      <c r="N7" s="268"/>
      <c r="O7" s="269" t="str">
        <f>Instellingen!C37</f>
        <v>03/04 dec 2021</v>
      </c>
      <c r="P7" s="270"/>
      <c r="Q7" s="270"/>
      <c r="R7" s="270"/>
      <c r="S7" s="270"/>
      <c r="T7" s="270"/>
      <c r="U7" s="270"/>
      <c r="V7" s="271"/>
      <c r="W7" s="272" t="str">
        <f>Instellingen!C38</f>
        <v>29 jan 2022</v>
      </c>
      <c r="X7" s="273"/>
      <c r="Y7" s="273"/>
      <c r="Z7" s="273"/>
      <c r="AA7" s="273"/>
      <c r="AB7" s="273"/>
      <c r="AC7" s="273"/>
      <c r="AD7" s="274"/>
      <c r="AE7" s="269" t="str">
        <f>Instellingen!C39</f>
        <v xml:space="preserve"> </v>
      </c>
      <c r="AF7" s="270"/>
      <c r="AG7" s="270"/>
      <c r="AH7" s="270"/>
      <c r="AI7" s="270"/>
      <c r="AJ7" s="270"/>
      <c r="AK7" s="270"/>
      <c r="AL7" s="271"/>
      <c r="AM7" s="272" t="str">
        <f>Instellingen!C40</f>
        <v xml:space="preserve"> </v>
      </c>
      <c r="AN7" s="273"/>
      <c r="AO7" s="273"/>
      <c r="AP7" s="273"/>
      <c r="AQ7" s="273"/>
      <c r="AR7" s="273"/>
      <c r="AS7" s="273"/>
      <c r="AT7" s="274"/>
      <c r="AU7" s="269" t="str">
        <f>Instellingen!C41</f>
        <v xml:space="preserve"> </v>
      </c>
      <c r="AV7" s="270"/>
      <c r="AW7" s="270"/>
      <c r="AX7" s="270"/>
      <c r="AY7" s="270"/>
      <c r="AZ7" s="270"/>
      <c r="BA7" s="270"/>
      <c r="BB7" s="271"/>
      <c r="BC7" s="150" t="s">
        <v>71</v>
      </c>
      <c r="BD7" s="113" t="s">
        <v>71</v>
      </c>
      <c r="BE7" s="151" t="s">
        <v>69</v>
      </c>
      <c r="BF7" s="114" t="s">
        <v>69</v>
      </c>
      <c r="BG7" s="114" t="s">
        <v>69</v>
      </c>
      <c r="BH7" s="114" t="s">
        <v>69</v>
      </c>
      <c r="BI7" s="139" t="s">
        <v>70</v>
      </c>
      <c r="BJ7" s="115" t="s">
        <v>70</v>
      </c>
      <c r="BK7" s="141"/>
      <c r="BL7" s="142"/>
      <c r="BM7" s="255"/>
      <c r="BN7" s="256"/>
    </row>
    <row r="8" spans="1:66" ht="25.5" customHeight="1" x14ac:dyDescent="0.2">
      <c r="A8" s="155" t="s">
        <v>19</v>
      </c>
      <c r="B8" s="116" t="s">
        <v>7</v>
      </c>
      <c r="C8" s="116" t="s">
        <v>0</v>
      </c>
      <c r="D8" s="116" t="s">
        <v>1</v>
      </c>
      <c r="E8" s="116" t="s">
        <v>100</v>
      </c>
      <c r="F8" s="111" t="s">
        <v>3</v>
      </c>
      <c r="G8" s="146" t="s">
        <v>95</v>
      </c>
      <c r="H8" s="117" t="s">
        <v>38</v>
      </c>
      <c r="I8" s="117" t="s">
        <v>36</v>
      </c>
      <c r="J8" s="117" t="s">
        <v>37</v>
      </c>
      <c r="K8" s="117" t="s">
        <v>73</v>
      </c>
      <c r="L8" s="117" t="s">
        <v>74</v>
      </c>
      <c r="M8" s="155" t="s">
        <v>5</v>
      </c>
      <c r="N8" s="127" t="s">
        <v>16</v>
      </c>
      <c r="O8" s="146" t="s">
        <v>95</v>
      </c>
      <c r="P8" s="117" t="s">
        <v>38</v>
      </c>
      <c r="Q8" s="117" t="s">
        <v>36</v>
      </c>
      <c r="R8" s="117" t="s">
        <v>39</v>
      </c>
      <c r="S8" s="117" t="s">
        <v>73</v>
      </c>
      <c r="T8" s="117" t="s">
        <v>74</v>
      </c>
      <c r="U8" s="155" t="s">
        <v>5</v>
      </c>
      <c r="V8" s="127" t="s">
        <v>16</v>
      </c>
      <c r="W8" s="146" t="s">
        <v>95</v>
      </c>
      <c r="X8" s="117" t="s">
        <v>38</v>
      </c>
      <c r="Y8" s="117" t="s">
        <v>40</v>
      </c>
      <c r="Z8" s="117" t="s">
        <v>39</v>
      </c>
      <c r="AA8" s="117" t="s">
        <v>73</v>
      </c>
      <c r="AB8" s="117" t="s">
        <v>74</v>
      </c>
      <c r="AC8" s="155" t="s">
        <v>5</v>
      </c>
      <c r="AD8" s="127" t="s">
        <v>16</v>
      </c>
      <c r="AE8" s="117" t="s">
        <v>95</v>
      </c>
      <c r="AF8" s="117" t="s">
        <v>38</v>
      </c>
      <c r="AG8" s="117" t="s">
        <v>36</v>
      </c>
      <c r="AH8" s="117" t="s">
        <v>39</v>
      </c>
      <c r="AI8" s="117" t="s">
        <v>73</v>
      </c>
      <c r="AJ8" s="117" t="s">
        <v>74</v>
      </c>
      <c r="AK8" s="116" t="s">
        <v>5</v>
      </c>
      <c r="AL8" s="111" t="s">
        <v>16</v>
      </c>
      <c r="AM8" s="117" t="s">
        <v>95</v>
      </c>
      <c r="AN8" s="117" t="s">
        <v>38</v>
      </c>
      <c r="AO8" s="117" t="s">
        <v>36</v>
      </c>
      <c r="AP8" s="117" t="s">
        <v>39</v>
      </c>
      <c r="AQ8" s="117" t="s">
        <v>73</v>
      </c>
      <c r="AR8" s="117" t="s">
        <v>74</v>
      </c>
      <c r="AS8" s="116" t="s">
        <v>5</v>
      </c>
      <c r="AT8" s="111" t="s">
        <v>16</v>
      </c>
      <c r="AU8" s="117" t="s">
        <v>95</v>
      </c>
      <c r="AV8" s="117" t="s">
        <v>38</v>
      </c>
      <c r="AW8" s="117" t="s">
        <v>36</v>
      </c>
      <c r="AX8" s="117" t="s">
        <v>39</v>
      </c>
      <c r="AY8" s="117" t="s">
        <v>73</v>
      </c>
      <c r="AZ8" s="117" t="s">
        <v>74</v>
      </c>
      <c r="BA8" s="116" t="s">
        <v>5</v>
      </c>
      <c r="BB8" s="116" t="s">
        <v>16</v>
      </c>
      <c r="BC8" s="152" t="s">
        <v>23</v>
      </c>
      <c r="BD8" s="118" t="s">
        <v>4</v>
      </c>
      <c r="BE8" s="153" t="s">
        <v>23</v>
      </c>
      <c r="BF8" s="119" t="s">
        <v>23</v>
      </c>
      <c r="BG8" s="118" t="s">
        <v>4</v>
      </c>
      <c r="BH8" s="118" t="s">
        <v>4</v>
      </c>
      <c r="BI8" s="143" t="s">
        <v>23</v>
      </c>
      <c r="BJ8" s="118" t="s">
        <v>4</v>
      </c>
      <c r="BK8" s="143" t="s">
        <v>17</v>
      </c>
      <c r="BL8" s="143" t="s">
        <v>18</v>
      </c>
      <c r="BM8" s="117" t="s">
        <v>97</v>
      </c>
      <c r="BN8" s="116" t="s">
        <v>6</v>
      </c>
    </row>
    <row r="9" spans="1:66" x14ac:dyDescent="0.2">
      <c r="A9" s="144">
        <v>1</v>
      </c>
      <c r="B9" s="109" t="s">
        <v>271</v>
      </c>
      <c r="C9" s="109" t="s">
        <v>305</v>
      </c>
      <c r="D9" s="109" t="s">
        <v>272</v>
      </c>
      <c r="E9" s="109" t="s">
        <v>107</v>
      </c>
      <c r="F9" s="109" t="s">
        <v>133</v>
      </c>
      <c r="G9" s="147">
        <v>1</v>
      </c>
      <c r="H9" s="120">
        <v>240</v>
      </c>
      <c r="I9" s="120">
        <v>0</v>
      </c>
      <c r="J9" s="104">
        <f t="shared" ref="J9:J19" si="0">H9+I9</f>
        <v>240</v>
      </c>
      <c r="K9" s="120">
        <v>7</v>
      </c>
      <c r="L9" s="120">
        <v>7</v>
      </c>
      <c r="M9" s="147">
        <v>1</v>
      </c>
      <c r="N9" s="128">
        <v>1</v>
      </c>
      <c r="P9" s="121">
        <v>268</v>
      </c>
      <c r="Q9" s="121">
        <v>0</v>
      </c>
      <c r="R9" s="105">
        <f t="shared" ref="R9:R19" si="1">P9+Q9</f>
        <v>268</v>
      </c>
      <c r="S9" s="121">
        <v>8</v>
      </c>
      <c r="T9" s="121">
        <v>8</v>
      </c>
      <c r="U9" s="149">
        <v>1</v>
      </c>
      <c r="V9" s="130">
        <v>1</v>
      </c>
      <c r="X9" s="123">
        <v>269.5</v>
      </c>
      <c r="Z9" s="107">
        <f t="shared" ref="Z9:Z19" si="2">X9+Y9</f>
        <v>269.5</v>
      </c>
      <c r="AA9" s="123">
        <v>8</v>
      </c>
      <c r="AB9" s="123">
        <v>8</v>
      </c>
      <c r="AC9" s="157">
        <v>1</v>
      </c>
      <c r="AD9" s="132">
        <v>1</v>
      </c>
      <c r="BC9" s="36">
        <f t="shared" ref="BC9:BC19" si="3">N9+V9+AD9+AL9+AT9+BB9</f>
        <v>3</v>
      </c>
      <c r="BD9" s="101">
        <f t="shared" ref="BD9:BD19" si="4">J9+R9+Z9+AH9+AP9+AX9</f>
        <v>777.5</v>
      </c>
      <c r="BE9" s="36">
        <f>IF($O$4&gt;0,(LARGE(($N9,$V9,$AD9,$AL9,$AT9,$BB9),1)),"0")</f>
        <v>1</v>
      </c>
      <c r="BF9"/>
      <c r="BG9" s="101">
        <v>240</v>
      </c>
      <c r="BH9" s="101">
        <v>0</v>
      </c>
      <c r="BI9" s="36">
        <f t="shared" ref="BI9:BI19" si="5">BC9-BE9-BF9</f>
        <v>2</v>
      </c>
      <c r="BJ9" s="101">
        <f t="shared" ref="BJ9:BJ19" si="6">BD9-BG9-BH9</f>
        <v>537.5</v>
      </c>
      <c r="BK9" s="144">
        <v>1</v>
      </c>
      <c r="BN9" s="125" t="s">
        <v>578</v>
      </c>
    </row>
    <row r="10" spans="1:66" x14ac:dyDescent="0.2">
      <c r="A10" s="144">
        <v>2</v>
      </c>
      <c r="B10" s="109" t="s">
        <v>273</v>
      </c>
      <c r="C10" s="109" t="s">
        <v>356</v>
      </c>
      <c r="D10" s="109" t="s">
        <v>274</v>
      </c>
      <c r="E10" s="109" t="s">
        <v>107</v>
      </c>
      <c r="F10" s="109" t="s">
        <v>119</v>
      </c>
      <c r="G10" s="147">
        <v>1</v>
      </c>
      <c r="H10" s="120">
        <v>231</v>
      </c>
      <c r="I10" s="120">
        <v>0</v>
      </c>
      <c r="J10" s="104">
        <f t="shared" si="0"/>
        <v>231</v>
      </c>
      <c r="K10" s="120">
        <v>6.5</v>
      </c>
      <c r="L10" s="120">
        <v>7</v>
      </c>
      <c r="M10" s="147">
        <v>2</v>
      </c>
      <c r="N10" s="128">
        <v>2</v>
      </c>
      <c r="P10" s="121">
        <v>229</v>
      </c>
      <c r="Q10" s="121">
        <v>0</v>
      </c>
      <c r="R10" s="105">
        <f t="shared" si="1"/>
        <v>229</v>
      </c>
      <c r="S10" s="121">
        <v>6.5</v>
      </c>
      <c r="T10" s="121">
        <v>7</v>
      </c>
      <c r="U10" s="149">
        <v>2</v>
      </c>
      <c r="V10" s="130">
        <v>2</v>
      </c>
      <c r="Z10" s="107">
        <f t="shared" si="2"/>
        <v>0</v>
      </c>
      <c r="AD10" s="132">
        <v>99</v>
      </c>
      <c r="BC10" s="36">
        <f t="shared" si="3"/>
        <v>103</v>
      </c>
      <c r="BD10" s="101">
        <f t="shared" si="4"/>
        <v>460</v>
      </c>
      <c r="BE10" s="36">
        <f>IF($O$4&gt;0,(LARGE(($N10,$V10,$AD10,$AL10,$AT10,$BB10),1)),"0")</f>
        <v>99</v>
      </c>
      <c r="BF10"/>
      <c r="BG10" s="101">
        <v>0</v>
      </c>
      <c r="BH10" s="101">
        <v>0</v>
      </c>
      <c r="BI10" s="36">
        <f t="shared" si="5"/>
        <v>4</v>
      </c>
      <c r="BJ10" s="101">
        <f t="shared" si="6"/>
        <v>460</v>
      </c>
      <c r="BK10" s="144">
        <v>2</v>
      </c>
    </row>
    <row r="11" spans="1:66" x14ac:dyDescent="0.2">
      <c r="A11" s="144">
        <v>3</v>
      </c>
      <c r="B11" s="109" t="s">
        <v>275</v>
      </c>
      <c r="C11" s="109" t="s">
        <v>357</v>
      </c>
      <c r="D11" s="109" t="s">
        <v>276</v>
      </c>
      <c r="E11" s="109" t="s">
        <v>107</v>
      </c>
      <c r="F11" s="109" t="s">
        <v>119</v>
      </c>
      <c r="G11" s="147">
        <v>1</v>
      </c>
      <c r="H11" s="120">
        <v>228.5</v>
      </c>
      <c r="I11" s="120">
        <v>0</v>
      </c>
      <c r="J11" s="104">
        <f t="shared" si="0"/>
        <v>228.5</v>
      </c>
      <c r="K11" s="120">
        <v>7</v>
      </c>
      <c r="L11" s="120">
        <v>7</v>
      </c>
      <c r="M11" s="147">
        <v>3</v>
      </c>
      <c r="N11" s="128">
        <v>3</v>
      </c>
      <c r="P11" s="121">
        <v>214.5</v>
      </c>
      <c r="Q11" s="121">
        <v>0</v>
      </c>
      <c r="R11" s="105">
        <f t="shared" si="1"/>
        <v>214.5</v>
      </c>
      <c r="S11" s="121">
        <v>6</v>
      </c>
      <c r="T11" s="121">
        <v>6</v>
      </c>
      <c r="U11" s="149">
        <v>6</v>
      </c>
      <c r="V11" s="130">
        <v>6</v>
      </c>
      <c r="X11" s="123">
        <v>229.5</v>
      </c>
      <c r="Z11" s="107">
        <f t="shared" si="2"/>
        <v>229.5</v>
      </c>
      <c r="AA11" s="123">
        <v>6.5</v>
      </c>
      <c r="AB11" s="123">
        <v>7</v>
      </c>
      <c r="AC11" s="157">
        <v>2</v>
      </c>
      <c r="AD11" s="132">
        <v>2</v>
      </c>
      <c r="BC11" s="36">
        <f t="shared" si="3"/>
        <v>11</v>
      </c>
      <c r="BD11" s="101">
        <f t="shared" si="4"/>
        <v>672.5</v>
      </c>
      <c r="BE11" s="36">
        <f>IF($O$4&gt;0,(LARGE(($N11,$V11,$AD11,$AL11,$AT11,$BB11),1)),"0")</f>
        <v>6</v>
      </c>
      <c r="BF11"/>
      <c r="BG11" s="101">
        <v>214.5</v>
      </c>
      <c r="BH11" s="101">
        <v>0</v>
      </c>
      <c r="BI11" s="36">
        <f t="shared" si="5"/>
        <v>5</v>
      </c>
      <c r="BJ11" s="101">
        <f t="shared" si="6"/>
        <v>458</v>
      </c>
      <c r="BK11" s="144">
        <v>3</v>
      </c>
    </row>
    <row r="12" spans="1:66" x14ac:dyDescent="0.2">
      <c r="A12" s="144">
        <v>4</v>
      </c>
      <c r="B12" s="109" t="s">
        <v>287</v>
      </c>
      <c r="C12" s="109" t="s">
        <v>362</v>
      </c>
      <c r="D12" s="109" t="s">
        <v>288</v>
      </c>
      <c r="E12" s="109" t="s">
        <v>107</v>
      </c>
      <c r="F12" s="109" t="s">
        <v>130</v>
      </c>
      <c r="G12" s="147">
        <v>1</v>
      </c>
      <c r="H12" s="120">
        <v>205.5</v>
      </c>
      <c r="I12" s="120">
        <v>0</v>
      </c>
      <c r="J12" s="104">
        <f t="shared" si="0"/>
        <v>205.5</v>
      </c>
      <c r="K12" s="120">
        <v>6</v>
      </c>
      <c r="L12" s="120">
        <v>6</v>
      </c>
      <c r="M12" s="147">
        <v>9</v>
      </c>
      <c r="N12" s="128">
        <v>9</v>
      </c>
      <c r="P12" s="121">
        <v>228.5</v>
      </c>
      <c r="Q12" s="121">
        <v>0</v>
      </c>
      <c r="R12" s="105">
        <f t="shared" si="1"/>
        <v>228.5</v>
      </c>
      <c r="S12" s="121">
        <v>6.5</v>
      </c>
      <c r="T12" s="121">
        <v>7</v>
      </c>
      <c r="U12" s="149">
        <v>3</v>
      </c>
      <c r="V12" s="130">
        <v>3</v>
      </c>
      <c r="X12" s="123">
        <v>219.5</v>
      </c>
      <c r="Z12" s="107">
        <f t="shared" si="2"/>
        <v>219.5</v>
      </c>
      <c r="AA12" s="123">
        <v>6</v>
      </c>
      <c r="AB12" s="123">
        <v>6.5</v>
      </c>
      <c r="AC12" s="157">
        <v>4</v>
      </c>
      <c r="AD12" s="132">
        <v>4</v>
      </c>
      <c r="BC12" s="36">
        <f t="shared" si="3"/>
        <v>16</v>
      </c>
      <c r="BD12" s="101">
        <f t="shared" si="4"/>
        <v>653.5</v>
      </c>
      <c r="BE12" s="36">
        <f>IF($O$4&gt;0,(LARGE(($N12,$V12,$AD12,$AL12,$AT12,$BB12),1)),"0")</f>
        <v>9</v>
      </c>
      <c r="BF12"/>
      <c r="BG12" s="101">
        <v>205.5</v>
      </c>
      <c r="BH12" s="101">
        <v>0</v>
      </c>
      <c r="BI12" s="36">
        <f t="shared" si="5"/>
        <v>7</v>
      </c>
      <c r="BJ12" s="101">
        <f t="shared" si="6"/>
        <v>448</v>
      </c>
      <c r="BK12" s="144">
        <v>4</v>
      </c>
    </row>
    <row r="13" spans="1:66" x14ac:dyDescent="0.2">
      <c r="A13" s="144">
        <v>5</v>
      </c>
      <c r="B13" s="109" t="s">
        <v>279</v>
      </c>
      <c r="C13" s="109" t="s">
        <v>359</v>
      </c>
      <c r="D13" s="109" t="s">
        <v>280</v>
      </c>
      <c r="E13" s="109" t="s">
        <v>107</v>
      </c>
      <c r="F13" s="109" t="s">
        <v>133</v>
      </c>
      <c r="G13" s="147">
        <v>1</v>
      </c>
      <c r="H13" s="120">
        <v>223</v>
      </c>
      <c r="I13" s="120">
        <v>0</v>
      </c>
      <c r="J13" s="104">
        <f t="shared" si="0"/>
        <v>223</v>
      </c>
      <c r="K13" s="120">
        <v>6.5</v>
      </c>
      <c r="L13" s="120">
        <v>6.5</v>
      </c>
      <c r="M13" s="147">
        <v>5</v>
      </c>
      <c r="N13" s="128">
        <v>5</v>
      </c>
      <c r="P13" s="121">
        <v>215</v>
      </c>
      <c r="Q13" s="121">
        <v>0</v>
      </c>
      <c r="R13" s="105">
        <f t="shared" si="1"/>
        <v>215</v>
      </c>
      <c r="S13" s="121">
        <v>6.5</v>
      </c>
      <c r="T13" s="121">
        <v>6.5</v>
      </c>
      <c r="U13" s="149">
        <v>5</v>
      </c>
      <c r="V13" s="130">
        <v>5</v>
      </c>
      <c r="X13" s="123">
        <v>222.5</v>
      </c>
      <c r="Z13" s="107">
        <f t="shared" si="2"/>
        <v>222.5</v>
      </c>
      <c r="AA13" s="123">
        <v>6</v>
      </c>
      <c r="AB13" s="123">
        <v>6.5</v>
      </c>
      <c r="AC13" s="157">
        <v>3</v>
      </c>
      <c r="AD13" s="132">
        <v>3</v>
      </c>
      <c r="BC13" s="36">
        <f t="shared" si="3"/>
        <v>13</v>
      </c>
      <c r="BD13" s="101">
        <f t="shared" si="4"/>
        <v>660.5</v>
      </c>
      <c r="BE13" s="36">
        <f>IF($O$4&gt;0,(LARGE(($N13,$V13,$AD13,$AL13,$AT13,$BB13),1)),"0")</f>
        <v>5</v>
      </c>
      <c r="BF13"/>
      <c r="BG13" s="101">
        <v>215</v>
      </c>
      <c r="BH13" s="101">
        <v>0</v>
      </c>
      <c r="BI13" s="36">
        <f t="shared" si="5"/>
        <v>8</v>
      </c>
      <c r="BJ13" s="101">
        <f t="shared" si="6"/>
        <v>445.5</v>
      </c>
      <c r="BK13" s="144">
        <v>5</v>
      </c>
    </row>
    <row r="14" spans="1:66" x14ac:dyDescent="0.2">
      <c r="A14" s="144">
        <v>6</v>
      </c>
      <c r="B14" s="109" t="s">
        <v>277</v>
      </c>
      <c r="C14" s="109" t="s">
        <v>358</v>
      </c>
      <c r="D14" s="109" t="s">
        <v>278</v>
      </c>
      <c r="E14" s="109" t="s">
        <v>107</v>
      </c>
      <c r="F14" s="109" t="s">
        <v>122</v>
      </c>
      <c r="G14" s="147">
        <v>1</v>
      </c>
      <c r="H14" s="120">
        <v>225</v>
      </c>
      <c r="I14" s="120">
        <v>0</v>
      </c>
      <c r="J14" s="104">
        <f t="shared" si="0"/>
        <v>225</v>
      </c>
      <c r="K14" s="120">
        <v>6.5</v>
      </c>
      <c r="L14" s="120">
        <v>6.5</v>
      </c>
      <c r="M14" s="147">
        <v>4</v>
      </c>
      <c r="N14" s="128">
        <v>4</v>
      </c>
      <c r="P14" s="121">
        <v>206</v>
      </c>
      <c r="Q14" s="121">
        <v>0</v>
      </c>
      <c r="R14" s="105">
        <f t="shared" si="1"/>
        <v>206</v>
      </c>
      <c r="S14" s="121">
        <v>6</v>
      </c>
      <c r="T14" s="121">
        <v>6</v>
      </c>
      <c r="U14" s="149">
        <v>7</v>
      </c>
      <c r="V14" s="130">
        <v>7</v>
      </c>
      <c r="Z14" s="107">
        <f t="shared" si="2"/>
        <v>0</v>
      </c>
      <c r="AD14" s="132">
        <v>99</v>
      </c>
      <c r="BC14" s="36">
        <f t="shared" si="3"/>
        <v>110</v>
      </c>
      <c r="BD14" s="101">
        <f t="shared" si="4"/>
        <v>431</v>
      </c>
      <c r="BE14" s="36">
        <f>IF($O$4&gt;0,(LARGE(($N14,$V14,$AD14,$AL14,$AT14,$BB14),1)),"0")</f>
        <v>99</v>
      </c>
      <c r="BF14"/>
      <c r="BG14" s="101">
        <v>0</v>
      </c>
      <c r="BH14" s="101">
        <v>0</v>
      </c>
      <c r="BI14" s="36">
        <f t="shared" si="5"/>
        <v>11</v>
      </c>
      <c r="BJ14" s="101">
        <f t="shared" si="6"/>
        <v>431</v>
      </c>
      <c r="BL14" s="144">
        <v>1</v>
      </c>
      <c r="BN14" s="125" t="s">
        <v>589</v>
      </c>
    </row>
    <row r="15" spans="1:66" x14ac:dyDescent="0.2">
      <c r="A15" s="144">
        <v>7</v>
      </c>
      <c r="B15" s="109" t="s">
        <v>285</v>
      </c>
      <c r="C15" s="109" t="s">
        <v>361</v>
      </c>
      <c r="D15" s="109" t="s">
        <v>286</v>
      </c>
      <c r="E15" s="109" t="s">
        <v>107</v>
      </c>
      <c r="F15" s="109" t="s">
        <v>122</v>
      </c>
      <c r="G15" s="147">
        <v>1</v>
      </c>
      <c r="H15" s="120">
        <v>206</v>
      </c>
      <c r="I15" s="120">
        <v>0</v>
      </c>
      <c r="J15" s="104">
        <f t="shared" si="0"/>
        <v>206</v>
      </c>
      <c r="K15" s="120">
        <v>6</v>
      </c>
      <c r="L15" s="120">
        <v>6</v>
      </c>
      <c r="M15" s="147">
        <v>8</v>
      </c>
      <c r="N15" s="128">
        <v>8</v>
      </c>
      <c r="P15" s="121">
        <v>204.5</v>
      </c>
      <c r="Q15" s="121">
        <v>0</v>
      </c>
      <c r="R15" s="105">
        <f t="shared" si="1"/>
        <v>204.5</v>
      </c>
      <c r="S15" s="121">
        <v>6</v>
      </c>
      <c r="T15" s="121">
        <v>6.5</v>
      </c>
      <c r="U15" s="149">
        <v>8</v>
      </c>
      <c r="V15" s="130">
        <v>8</v>
      </c>
      <c r="X15" s="123">
        <v>216.5</v>
      </c>
      <c r="Z15" s="107">
        <f t="shared" si="2"/>
        <v>216.5</v>
      </c>
      <c r="AA15" s="123">
        <v>6</v>
      </c>
      <c r="AB15" s="123">
        <v>6</v>
      </c>
      <c r="AC15" s="157">
        <v>5</v>
      </c>
      <c r="AD15" s="132">
        <v>5</v>
      </c>
      <c r="BC15" s="36">
        <f t="shared" si="3"/>
        <v>21</v>
      </c>
      <c r="BD15" s="101">
        <f t="shared" si="4"/>
        <v>627</v>
      </c>
      <c r="BE15" s="36">
        <f>IF($O$4&gt;0,(LARGE(($N15,$V15,$AD15,$AL15,$AT15,$BB15),1)),"0")</f>
        <v>8</v>
      </c>
      <c r="BF15"/>
      <c r="BG15" s="101">
        <v>204.5</v>
      </c>
      <c r="BH15" s="101">
        <v>0</v>
      </c>
      <c r="BI15" s="36">
        <f t="shared" si="5"/>
        <v>13</v>
      </c>
      <c r="BJ15" s="101">
        <f t="shared" si="6"/>
        <v>422.5</v>
      </c>
      <c r="BL15" s="144">
        <v>2</v>
      </c>
    </row>
    <row r="16" spans="1:66" x14ac:dyDescent="0.2">
      <c r="A16" s="144">
        <v>8</v>
      </c>
      <c r="B16" s="109" t="s">
        <v>281</v>
      </c>
      <c r="C16" s="109" t="s">
        <v>360</v>
      </c>
      <c r="D16" s="109" t="s">
        <v>282</v>
      </c>
      <c r="E16" s="109" t="s">
        <v>107</v>
      </c>
      <c r="F16" s="109" t="s">
        <v>145</v>
      </c>
      <c r="G16" s="147">
        <v>1</v>
      </c>
      <c r="H16" s="120">
        <v>210.5</v>
      </c>
      <c r="I16" s="120">
        <v>0</v>
      </c>
      <c r="J16" s="104">
        <f t="shared" si="0"/>
        <v>210.5</v>
      </c>
      <c r="K16" s="120">
        <v>6.5</v>
      </c>
      <c r="L16" s="120">
        <v>6</v>
      </c>
      <c r="M16" s="147">
        <v>6</v>
      </c>
      <c r="N16" s="128">
        <v>6</v>
      </c>
      <c r="P16" s="121">
        <v>201.5</v>
      </c>
      <c r="Q16" s="121">
        <v>0</v>
      </c>
      <c r="R16" s="105">
        <f t="shared" si="1"/>
        <v>201.5</v>
      </c>
      <c r="S16" s="121">
        <v>5</v>
      </c>
      <c r="T16" s="121">
        <v>6</v>
      </c>
      <c r="U16" s="149">
        <v>10</v>
      </c>
      <c r="V16" s="130">
        <v>10</v>
      </c>
      <c r="Z16" s="107">
        <f t="shared" si="2"/>
        <v>0</v>
      </c>
      <c r="AD16" s="132">
        <v>99</v>
      </c>
      <c r="BC16" s="36">
        <f t="shared" si="3"/>
        <v>115</v>
      </c>
      <c r="BD16" s="101">
        <f t="shared" si="4"/>
        <v>412</v>
      </c>
      <c r="BE16" s="36">
        <f>IF($O$4&gt;0,(LARGE(($N16,$V16,$AD16,$AL16,$AT16,$BB16),1)),"0")</f>
        <v>99</v>
      </c>
      <c r="BF16"/>
      <c r="BG16" s="101">
        <v>0</v>
      </c>
      <c r="BH16" s="101">
        <v>0</v>
      </c>
      <c r="BI16" s="36">
        <f t="shared" si="5"/>
        <v>16</v>
      </c>
      <c r="BJ16" s="101">
        <f t="shared" si="6"/>
        <v>412</v>
      </c>
    </row>
    <row r="17" spans="1:62" x14ac:dyDescent="0.2">
      <c r="A17" s="144">
        <v>9</v>
      </c>
      <c r="B17" s="109" t="s">
        <v>289</v>
      </c>
      <c r="C17" s="109" t="s">
        <v>363</v>
      </c>
      <c r="D17" s="109" t="s">
        <v>290</v>
      </c>
      <c r="E17" s="109" t="s">
        <v>107</v>
      </c>
      <c r="F17" s="109" t="s">
        <v>119</v>
      </c>
      <c r="G17" s="147">
        <v>1</v>
      </c>
      <c r="H17" s="120">
        <v>205.5</v>
      </c>
      <c r="I17" s="120">
        <v>0</v>
      </c>
      <c r="J17" s="104">
        <f t="shared" si="0"/>
        <v>205.5</v>
      </c>
      <c r="K17" s="120">
        <v>5.5</v>
      </c>
      <c r="L17" s="120">
        <v>6</v>
      </c>
      <c r="M17" s="147">
        <v>10</v>
      </c>
      <c r="N17" s="128">
        <v>10</v>
      </c>
      <c r="P17" s="121">
        <v>202.5</v>
      </c>
      <c r="Q17" s="121">
        <v>0</v>
      </c>
      <c r="R17" s="105">
        <f t="shared" si="1"/>
        <v>202.5</v>
      </c>
      <c r="S17" s="121">
        <v>5</v>
      </c>
      <c r="T17" s="121">
        <v>6</v>
      </c>
      <c r="U17" s="149">
        <v>9</v>
      </c>
      <c r="V17" s="130">
        <v>9</v>
      </c>
      <c r="Z17" s="107">
        <f t="shared" si="2"/>
        <v>0</v>
      </c>
      <c r="AD17" s="132">
        <v>99</v>
      </c>
      <c r="BC17" s="36">
        <f t="shared" si="3"/>
        <v>118</v>
      </c>
      <c r="BD17" s="101">
        <f t="shared" si="4"/>
        <v>408</v>
      </c>
      <c r="BE17" s="36">
        <f>IF($O$4&gt;0,(LARGE(($N17,$V17,$AD17,$AL17,$AT17,$BB17),1)),"0")</f>
        <v>99</v>
      </c>
      <c r="BF17"/>
      <c r="BG17" s="101">
        <v>0</v>
      </c>
      <c r="BH17" s="101">
        <v>0</v>
      </c>
      <c r="BI17" s="36">
        <f t="shared" si="5"/>
        <v>19</v>
      </c>
      <c r="BJ17" s="101">
        <f t="shared" si="6"/>
        <v>408</v>
      </c>
    </row>
    <row r="18" spans="1:62" x14ac:dyDescent="0.2">
      <c r="A18" s="144">
        <v>10</v>
      </c>
      <c r="B18" s="109" t="s">
        <v>283</v>
      </c>
      <c r="C18" s="109" t="s">
        <v>319</v>
      </c>
      <c r="D18" s="109" t="s">
        <v>284</v>
      </c>
      <c r="E18" s="109" t="s">
        <v>107</v>
      </c>
      <c r="F18" s="109" t="s">
        <v>122</v>
      </c>
      <c r="G18" s="147">
        <v>1</v>
      </c>
      <c r="H18" s="120">
        <v>208.5</v>
      </c>
      <c r="I18" s="120">
        <v>0</v>
      </c>
      <c r="J18" s="104">
        <f t="shared" si="0"/>
        <v>208.5</v>
      </c>
      <c r="K18" s="120">
        <v>6</v>
      </c>
      <c r="L18" s="120">
        <v>6</v>
      </c>
      <c r="M18" s="147">
        <v>7</v>
      </c>
      <c r="N18" s="128">
        <v>7</v>
      </c>
      <c r="P18" s="121">
        <v>0</v>
      </c>
      <c r="Q18" s="121">
        <v>0</v>
      </c>
      <c r="R18" s="105">
        <f t="shared" si="1"/>
        <v>0</v>
      </c>
      <c r="U18" s="149">
        <v>11</v>
      </c>
      <c r="V18" s="130">
        <v>90</v>
      </c>
      <c r="Z18" s="107">
        <f t="shared" si="2"/>
        <v>0</v>
      </c>
      <c r="AD18" s="132">
        <v>99</v>
      </c>
      <c r="BC18" s="36">
        <f t="shared" si="3"/>
        <v>196</v>
      </c>
      <c r="BD18" s="101">
        <f t="shared" si="4"/>
        <v>208.5</v>
      </c>
      <c r="BE18" s="36">
        <f>IF($O$4&gt;0,(LARGE(($N18,$V18,$AD18,$AL18,$AT18,$BB18),1)),"0")</f>
        <v>99</v>
      </c>
      <c r="BF18"/>
      <c r="BG18" s="101">
        <v>0</v>
      </c>
      <c r="BH18" s="101">
        <v>0</v>
      </c>
      <c r="BI18" s="36">
        <f t="shared" si="5"/>
        <v>97</v>
      </c>
      <c r="BJ18" s="101">
        <f t="shared" si="6"/>
        <v>208.5</v>
      </c>
    </row>
    <row r="19" spans="1:62" x14ac:dyDescent="0.2">
      <c r="A19" s="144">
        <v>11</v>
      </c>
      <c r="B19" s="109" t="s">
        <v>373</v>
      </c>
      <c r="C19" s="109" t="s">
        <v>403</v>
      </c>
      <c r="D19" s="109" t="s">
        <v>374</v>
      </c>
      <c r="E19" s="109" t="s">
        <v>107</v>
      </c>
      <c r="F19" s="109" t="s">
        <v>242</v>
      </c>
      <c r="J19" s="104">
        <f t="shared" si="0"/>
        <v>0</v>
      </c>
      <c r="N19" s="128">
        <v>99</v>
      </c>
      <c r="P19" s="121">
        <v>223</v>
      </c>
      <c r="Q19" s="121">
        <v>0</v>
      </c>
      <c r="R19" s="105">
        <f t="shared" si="1"/>
        <v>223</v>
      </c>
      <c r="S19" s="121">
        <v>7</v>
      </c>
      <c r="T19" s="121">
        <v>7</v>
      </c>
      <c r="U19" s="149">
        <v>4</v>
      </c>
      <c r="V19" s="130">
        <v>4</v>
      </c>
      <c r="Z19" s="107">
        <f t="shared" si="2"/>
        <v>0</v>
      </c>
      <c r="AD19" s="132">
        <v>99</v>
      </c>
      <c r="BC19" s="36">
        <f t="shared" si="3"/>
        <v>202</v>
      </c>
      <c r="BD19" s="101">
        <f t="shared" si="4"/>
        <v>223</v>
      </c>
      <c r="BE19" s="36">
        <f>IF($O$4&gt;0,(LARGE(($N19,$V19,$AD19,$AL19,$AT19,$BB19),1)),"0")</f>
        <v>99</v>
      </c>
      <c r="BF19"/>
      <c r="BG19" s="101">
        <v>0</v>
      </c>
      <c r="BH19" s="101">
        <v>0</v>
      </c>
      <c r="BI19" s="36">
        <f t="shared" si="5"/>
        <v>103</v>
      </c>
      <c r="BJ19" s="101">
        <f t="shared" si="6"/>
        <v>223</v>
      </c>
    </row>
  </sheetData>
  <sortState ref="A9:XFD20">
    <sortCondition ref="BI9"/>
  </sortState>
  <mergeCells count="32">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s>
  <conditionalFormatting sqref="X2:Y2 P2:Q2 H2:I2 AF2:AG2 AN2:AO2 AV2:AW2 H9:I65466 AV9:AW65466 P9:Q65466 X9:Y65466 AF9:AG65466 AN9:AO65466">
    <cfRule type="cellIs" dxfId="0" priority="1" stopIfTrue="1" operator="greaterThanOrEqual">
      <formula>$BL$6</formula>
    </cfRule>
  </conditionalFormatting>
  <dataValidations count="9">
    <dataValidation type="whole" allowBlank="1" showInputMessage="1" showErrorMessage="1" sqref="O3:V3">
      <formula1>0</formula1>
      <formula2>99</formula2>
    </dataValidation>
    <dataValidation type="whole" operator="lessThanOrEqual" allowBlank="1" showInputMessage="1" showErrorMessage="1" sqref="BL5">
      <formula1>99</formula1>
    </dataValidation>
    <dataValidation type="whole" operator="lessThanOrEqual" allowBlank="1" showInputMessage="1" showErrorMessage="1" sqref="BL6">
      <formula1>400</formula1>
    </dataValidation>
    <dataValidation type="whole" allowBlank="1" showInputMessage="1" showErrorMessage="1" sqref="M1:N2 U1:V2 BA1:BB2 AS1:AT2 AK1:AL2 AC1:AD2 M8:N65466 AC8:AD65466 U8:V65466 AK8:AL65466 AS8:AT65466 BA8:BB65466">
      <formula1>0</formula1>
      <formula2>999</formula2>
    </dataValidation>
    <dataValidation type="decimal" allowBlank="1" showInputMessage="1" showErrorMessage="1" sqref="K1:L2 S1:T2 AY1:AZ2 AQ1:AR2 AI1:AJ2 AA1:AB2 K8:L65466 AA8:AB65466 S8:T65466 AI8:AJ65466 AQ8:AR65466 AY8:AZ65466">
      <formula1>0</formula1>
      <formula2>99</formula2>
    </dataValidation>
    <dataValidation type="decimal" allowBlank="1" showInputMessage="1" showErrorMessage="1" sqref="H1:I2 P1:Q2 AV1:AW2 AN1:AO2 AF1:AG2 X1:Y2 H8:I65466 X8:Y65466 P8:Q65466 AF8:AG65466 AN8:AO65466 AV8:AW65466">
      <formula1>0</formula1>
      <formula2>400</formula2>
    </dataValidation>
    <dataValidation operator="lessThanOrEqual" allowBlank="1" showInputMessage="1" showErrorMessage="1" sqref="BC9:BE19 AH8 AP8 AX8 J8:J19 J1:J2 R1:R2 AX1:AX2 AP1:AP2 AH1:AH2 Z1:Z2 BC1:BK8 BL1:BL4 BL7:BL8 Z8:Z19 R8:R19 BI9:BJ19"/>
    <dataValidation type="list" allowBlank="1" showInputMessage="1" showErrorMessage="1" sqref="BM1:BM2 BM9:BM65466">
      <formula1>"ja,nee"</formula1>
    </dataValidation>
    <dataValidation type="decimal" operator="lessThanOrEqual" allowBlank="1" showInputMessage="1" showErrorMessage="1" sqref="R20:R65466 BK9:BL19 J20:J65466 Z20:Z65466 AH9:AH65466 AP9:AP65466 AX9:AX65466 BC20:BL65466 BG9:BH19">
      <formula1>100</formula1>
    </dataValidation>
  </dataValidations>
  <printOptions headings="1" gridLines="1"/>
  <pageMargins left="0.19685039370078741" right="0" top="0.98425196850393704" bottom="0.98425196850393704" header="0.51181102362204722" footer="0.51181102362204722"/>
  <pageSetup paperSize="9" scale="70" orientation="landscape" horizontalDpi="360" verticalDpi="36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5153" r:id="rId4" name="Button 1">
              <controlPr defaultSize="0" print="0" autoFill="0" autoPict="0" macro="[0]!KleinsteBepalen">
                <anchor moveWithCells="1" sizeWithCells="1">
                  <from>
                    <xdr:col>0</xdr:col>
                    <xdr:colOff>161925</xdr:colOff>
                    <xdr:row>5</xdr:row>
                    <xdr:rowOff>0</xdr:rowOff>
                  </from>
                  <to>
                    <xdr:col>2</xdr:col>
                    <xdr:colOff>485775</xdr:colOff>
                    <xdr:row>7</xdr:row>
                    <xdr:rowOff>9525</xdr:rowOff>
                  </to>
                </anchor>
              </controlPr>
            </control>
          </mc:Choice>
        </mc:AlternateContent>
        <mc:AlternateContent xmlns:mc="http://schemas.openxmlformats.org/markup-compatibility/2006">
          <mc:Choice Requires="x14">
            <control shapeId="305154" r:id="rId5" name="Button 2">
              <controlPr defaultSize="0" print="0" autoFill="0" autoPict="0" macro="[0]!Sort_Punten_1">
                <anchor moveWithCells="1" sizeWithCells="1">
                  <from>
                    <xdr:col>7</xdr:col>
                    <xdr:colOff>9525</xdr:colOff>
                    <xdr:row>7</xdr:row>
                    <xdr:rowOff>19050</xdr:rowOff>
                  </from>
                  <to>
                    <xdr:col>8</xdr:col>
                    <xdr:colOff>0</xdr:colOff>
                    <xdr:row>7</xdr:row>
                    <xdr:rowOff>190500</xdr:rowOff>
                  </to>
                </anchor>
              </controlPr>
            </control>
          </mc:Choice>
        </mc:AlternateContent>
        <mc:AlternateContent xmlns:mc="http://schemas.openxmlformats.org/markup-compatibility/2006">
          <mc:Choice Requires="x14">
            <control shapeId="305155" r:id="rId6" name="Button 3">
              <controlPr defaultSize="0" print="0" autoFill="0" autoPict="0" macro="[0]!Sort_Punten_2">
                <anchor moveWithCells="1" sizeWithCells="1">
                  <from>
                    <xdr:col>15</xdr:col>
                    <xdr:colOff>19050</xdr:colOff>
                    <xdr:row>7</xdr:row>
                    <xdr:rowOff>9525</xdr:rowOff>
                  </from>
                  <to>
                    <xdr:col>16</xdr:col>
                    <xdr:colOff>0</xdr:colOff>
                    <xdr:row>7</xdr:row>
                    <xdr:rowOff>161925</xdr:rowOff>
                  </to>
                </anchor>
              </controlPr>
            </control>
          </mc:Choice>
        </mc:AlternateContent>
        <mc:AlternateContent xmlns:mc="http://schemas.openxmlformats.org/markup-compatibility/2006">
          <mc:Choice Requires="x14">
            <control shapeId="305156" r:id="rId7" name="Button 4">
              <controlPr defaultSize="0" print="0" autoFill="0" autoPict="0" macro="[0]!Sort_Punten_3">
                <anchor moveWithCells="1" sizeWithCells="1">
                  <from>
                    <xdr:col>23</xdr:col>
                    <xdr:colOff>9525</xdr:colOff>
                    <xdr:row>7</xdr:row>
                    <xdr:rowOff>9525</xdr:rowOff>
                  </from>
                  <to>
                    <xdr:col>24</xdr:col>
                    <xdr:colOff>0</xdr:colOff>
                    <xdr:row>7</xdr:row>
                    <xdr:rowOff>190500</xdr:rowOff>
                  </to>
                </anchor>
              </controlPr>
            </control>
          </mc:Choice>
        </mc:AlternateContent>
        <mc:AlternateContent xmlns:mc="http://schemas.openxmlformats.org/markup-compatibility/2006">
          <mc:Choice Requires="x14">
            <control shapeId="305157" r:id="rId8" name="Button 5">
              <controlPr defaultSize="0" print="0" autoFill="0" autoPict="0" macro="[0]!Sort_Punten_4">
                <anchor moveWithCells="1" sizeWithCells="1">
                  <from>
                    <xdr:col>31</xdr:col>
                    <xdr:colOff>9525</xdr:colOff>
                    <xdr:row>7</xdr:row>
                    <xdr:rowOff>9525</xdr:rowOff>
                  </from>
                  <to>
                    <xdr:col>32</xdr:col>
                    <xdr:colOff>0</xdr:colOff>
                    <xdr:row>7</xdr:row>
                    <xdr:rowOff>180975</xdr:rowOff>
                  </to>
                </anchor>
              </controlPr>
            </control>
          </mc:Choice>
        </mc:AlternateContent>
        <mc:AlternateContent xmlns:mc="http://schemas.openxmlformats.org/markup-compatibility/2006">
          <mc:Choice Requires="x14">
            <control shapeId="305158" r:id="rId9" name="Button 6">
              <controlPr defaultSize="0" print="0" autoFill="0" autoPict="0" macro="[0]!verbergen">
                <anchor moveWithCells="1" sizeWithCells="1">
                  <from>
                    <xdr:col>64</xdr:col>
                    <xdr:colOff>9525</xdr:colOff>
                    <xdr:row>2</xdr:row>
                    <xdr:rowOff>9525</xdr:rowOff>
                  </from>
                  <to>
                    <xdr:col>66</xdr:col>
                    <xdr:colOff>0</xdr:colOff>
                    <xdr:row>4</xdr:row>
                    <xdr:rowOff>0</xdr:rowOff>
                  </to>
                </anchor>
              </controlPr>
            </control>
          </mc:Choice>
        </mc:AlternateContent>
        <mc:AlternateContent xmlns:mc="http://schemas.openxmlformats.org/markup-compatibility/2006">
          <mc:Choice Requires="x14">
            <control shapeId="305159" r:id="rId10" name="Button 7">
              <controlPr defaultSize="0" print="0" autoFill="0" autoPict="0" macro="[0]!Sort_Pl_Punten_1">
                <anchor moveWithCells="1" sizeWithCells="1">
                  <from>
                    <xdr:col>13</xdr:col>
                    <xdr:colOff>9525</xdr:colOff>
                    <xdr:row>6</xdr:row>
                    <xdr:rowOff>152400</xdr:rowOff>
                  </from>
                  <to>
                    <xdr:col>13</xdr:col>
                    <xdr:colOff>247650</xdr:colOff>
                    <xdr:row>8</xdr:row>
                    <xdr:rowOff>0</xdr:rowOff>
                  </to>
                </anchor>
              </controlPr>
            </control>
          </mc:Choice>
        </mc:AlternateContent>
        <mc:AlternateContent xmlns:mc="http://schemas.openxmlformats.org/markup-compatibility/2006">
          <mc:Choice Requires="x14">
            <control shapeId="305160" r:id="rId11" name="Button 8">
              <controlPr defaultSize="0" print="0" autoFill="0" autoPict="0" macro="[0]!Sort_Pl_Punten_2">
                <anchor moveWithCells="1" sizeWithCells="1">
                  <from>
                    <xdr:col>20</xdr:col>
                    <xdr:colOff>190500</xdr:colOff>
                    <xdr:row>7</xdr:row>
                    <xdr:rowOff>9525</xdr:rowOff>
                  </from>
                  <to>
                    <xdr:col>21</xdr:col>
                    <xdr:colOff>247650</xdr:colOff>
                    <xdr:row>8</xdr:row>
                    <xdr:rowOff>0</xdr:rowOff>
                  </to>
                </anchor>
              </controlPr>
            </control>
          </mc:Choice>
        </mc:AlternateContent>
        <mc:AlternateContent xmlns:mc="http://schemas.openxmlformats.org/markup-compatibility/2006">
          <mc:Choice Requires="x14">
            <control shapeId="305161" r:id="rId12" name="Button 9">
              <controlPr defaultSize="0" print="0" autoFill="0" autoPict="0" macro="[0]!Sort_Pl_Punten_3">
                <anchor moveWithCells="1" sizeWithCells="1">
                  <from>
                    <xdr:col>29</xdr:col>
                    <xdr:colOff>0</xdr:colOff>
                    <xdr:row>7</xdr:row>
                    <xdr:rowOff>28575</xdr:rowOff>
                  </from>
                  <to>
                    <xdr:col>30</xdr:col>
                    <xdr:colOff>0</xdr:colOff>
                    <xdr:row>8</xdr:row>
                    <xdr:rowOff>0</xdr:rowOff>
                  </to>
                </anchor>
              </controlPr>
            </control>
          </mc:Choice>
        </mc:AlternateContent>
        <mc:AlternateContent xmlns:mc="http://schemas.openxmlformats.org/markup-compatibility/2006">
          <mc:Choice Requires="x14">
            <control shapeId="305162" r:id="rId13" name="Button 10">
              <controlPr defaultSize="0" print="0" autoFill="0" autoPict="0" macro="[0]!Sort_Pl_Punten_4">
                <anchor moveWithCells="1" sizeWithCells="1">
                  <from>
                    <xdr:col>37</xdr:col>
                    <xdr:colOff>19050</xdr:colOff>
                    <xdr:row>7</xdr:row>
                    <xdr:rowOff>0</xdr:rowOff>
                  </from>
                  <to>
                    <xdr:col>37</xdr:col>
                    <xdr:colOff>238125</xdr:colOff>
                    <xdr:row>7</xdr:row>
                    <xdr:rowOff>314325</xdr:rowOff>
                  </to>
                </anchor>
              </controlPr>
            </control>
          </mc:Choice>
        </mc:AlternateContent>
        <mc:AlternateContent xmlns:mc="http://schemas.openxmlformats.org/markup-compatibility/2006">
          <mc:Choice Requires="x14">
            <control shapeId="305163" r:id="rId14" name="Button 11">
              <controlPr defaultSize="0" print="0" autoFill="0" autoPict="0" macro="[0]!Sort_Beste_Punten">
                <anchor moveWithCells="1" sizeWithCells="1">
                  <from>
                    <xdr:col>57</xdr:col>
                    <xdr:colOff>0</xdr:colOff>
                    <xdr:row>7</xdr:row>
                    <xdr:rowOff>19050</xdr:rowOff>
                  </from>
                  <to>
                    <xdr:col>60</xdr:col>
                    <xdr:colOff>390525</xdr:colOff>
                    <xdr:row>7</xdr:row>
                    <xdr:rowOff>314325</xdr:rowOff>
                  </to>
                </anchor>
              </controlPr>
            </control>
          </mc:Choice>
        </mc:AlternateContent>
        <mc:AlternateContent xmlns:mc="http://schemas.openxmlformats.org/markup-compatibility/2006">
          <mc:Choice Requires="x14">
            <control shapeId="305164" r:id="rId15" name="Button 12">
              <controlPr defaultSize="0" print="0" autoFill="0" autoPict="0" macro="[0]!Sort_Totaal_Punten">
                <anchor moveWithCells="1" sizeWithCells="1">
                  <from>
                    <xdr:col>61</xdr:col>
                    <xdr:colOff>0</xdr:colOff>
                    <xdr:row>7</xdr:row>
                    <xdr:rowOff>28575</xdr:rowOff>
                  </from>
                  <to>
                    <xdr:col>61</xdr:col>
                    <xdr:colOff>0</xdr:colOff>
                    <xdr:row>8</xdr:row>
                    <xdr:rowOff>0</xdr:rowOff>
                  </to>
                </anchor>
              </controlPr>
            </control>
          </mc:Choice>
        </mc:AlternateContent>
        <mc:AlternateContent xmlns:mc="http://schemas.openxmlformats.org/markup-compatibility/2006">
          <mc:Choice Requires="x14">
            <control shapeId="305165" r:id="rId16" name="Button 13">
              <controlPr defaultSize="0" print="0" autoFill="0" autoPict="0" macro="[0]!Sort_Plaatsing">
                <anchor moveWithCells="1" sizeWithCells="1">
                  <from>
                    <xdr:col>0</xdr:col>
                    <xdr:colOff>0</xdr:colOff>
                    <xdr:row>7</xdr:row>
                    <xdr:rowOff>28575</xdr:rowOff>
                  </from>
                  <to>
                    <xdr:col>1</xdr:col>
                    <xdr:colOff>9525</xdr:colOff>
                    <xdr:row>8</xdr:row>
                    <xdr:rowOff>0</xdr:rowOff>
                  </to>
                </anchor>
              </controlPr>
            </control>
          </mc:Choice>
        </mc:AlternateContent>
        <mc:AlternateContent xmlns:mc="http://schemas.openxmlformats.org/markup-compatibility/2006">
          <mc:Choice Requires="x14">
            <control shapeId="305166" r:id="rId17" name="Button 14">
              <controlPr defaultSize="0" print="0" autoFill="0" autoPict="0" macro="[0]!Sort_Punten_5">
                <anchor moveWithCells="1" sizeWithCells="1">
                  <from>
                    <xdr:col>39</xdr:col>
                    <xdr:colOff>9525</xdr:colOff>
                    <xdr:row>7</xdr:row>
                    <xdr:rowOff>9525</xdr:rowOff>
                  </from>
                  <to>
                    <xdr:col>40</xdr:col>
                    <xdr:colOff>0</xdr:colOff>
                    <xdr:row>7</xdr:row>
                    <xdr:rowOff>180975</xdr:rowOff>
                  </to>
                </anchor>
              </controlPr>
            </control>
          </mc:Choice>
        </mc:AlternateContent>
        <mc:AlternateContent xmlns:mc="http://schemas.openxmlformats.org/markup-compatibility/2006">
          <mc:Choice Requires="x14">
            <control shapeId="305167" r:id="rId18" name="Button 15">
              <controlPr defaultSize="0" print="0" autoFill="0" autoPict="0" macro="[0]!Sort_Pl_Punten_5">
                <anchor moveWithCells="1" sizeWithCells="1">
                  <from>
                    <xdr:col>45</xdr:col>
                    <xdr:colOff>9525</xdr:colOff>
                    <xdr:row>7</xdr:row>
                    <xdr:rowOff>9525</xdr:rowOff>
                  </from>
                  <to>
                    <xdr:col>45</xdr:col>
                    <xdr:colOff>247650</xdr:colOff>
                    <xdr:row>8</xdr:row>
                    <xdr:rowOff>0</xdr:rowOff>
                  </to>
                </anchor>
              </controlPr>
            </control>
          </mc:Choice>
        </mc:AlternateContent>
        <mc:AlternateContent xmlns:mc="http://schemas.openxmlformats.org/markup-compatibility/2006">
          <mc:Choice Requires="x14">
            <control shapeId="305168" r:id="rId19" name="Button 16">
              <controlPr defaultSize="0" print="0" autoFill="0" autoPict="0" macro="[0]!Sort_Punten_6">
                <anchor moveWithCells="1" sizeWithCells="1">
                  <from>
                    <xdr:col>47</xdr:col>
                    <xdr:colOff>9525</xdr:colOff>
                    <xdr:row>7</xdr:row>
                    <xdr:rowOff>9525</xdr:rowOff>
                  </from>
                  <to>
                    <xdr:col>48</xdr:col>
                    <xdr:colOff>0</xdr:colOff>
                    <xdr:row>7</xdr:row>
                    <xdr:rowOff>180975</xdr:rowOff>
                  </to>
                </anchor>
              </controlPr>
            </control>
          </mc:Choice>
        </mc:AlternateContent>
        <mc:AlternateContent xmlns:mc="http://schemas.openxmlformats.org/markup-compatibility/2006">
          <mc:Choice Requires="x14">
            <control shapeId="305169" r:id="rId20" name="Button 17">
              <controlPr defaultSize="0" print="0" autoFill="0" autoPict="0" macro="[0]!Sort_Pl_Punten_6">
                <anchor moveWithCells="1" sizeWithCells="1">
                  <from>
                    <xdr:col>53</xdr:col>
                    <xdr:colOff>19050</xdr:colOff>
                    <xdr:row>7</xdr:row>
                    <xdr:rowOff>9525</xdr:rowOff>
                  </from>
                  <to>
                    <xdr:col>53</xdr:col>
                    <xdr:colOff>247650</xdr:colOff>
                    <xdr:row>8</xdr:row>
                    <xdr:rowOff>0</xdr:rowOff>
                  </to>
                </anchor>
              </controlPr>
            </control>
          </mc:Choice>
        </mc:AlternateContent>
        <mc:AlternateContent xmlns:mc="http://schemas.openxmlformats.org/markup-compatibility/2006">
          <mc:Choice Requires="x14">
            <control shapeId="305170" r:id="rId21" name="Button 18">
              <controlPr defaultSize="0" print="0" autoFill="0" autoPict="0" macro="[0]!Verberg_Ex_Aequo_1">
                <anchor moveWithCells="1" sizeWithCells="1">
                  <from>
                    <xdr:col>10</xdr:col>
                    <xdr:colOff>19050</xdr:colOff>
                    <xdr:row>7</xdr:row>
                    <xdr:rowOff>9525</xdr:rowOff>
                  </from>
                  <to>
                    <xdr:col>11</xdr:col>
                    <xdr:colOff>190500</xdr:colOff>
                    <xdr:row>8</xdr:row>
                    <xdr:rowOff>0</xdr:rowOff>
                  </to>
                </anchor>
              </controlPr>
            </control>
          </mc:Choice>
        </mc:AlternateContent>
        <mc:AlternateContent xmlns:mc="http://schemas.openxmlformats.org/markup-compatibility/2006">
          <mc:Choice Requires="x14">
            <control shapeId="305171" r:id="rId22" name="Button 19">
              <controlPr defaultSize="0" print="0" autoFill="0" autoPict="0" macro="[0]!Verberg_Ex_Aequo_2">
                <anchor moveWithCells="1" sizeWithCells="1">
                  <from>
                    <xdr:col>18</xdr:col>
                    <xdr:colOff>19050</xdr:colOff>
                    <xdr:row>7</xdr:row>
                    <xdr:rowOff>9525</xdr:rowOff>
                  </from>
                  <to>
                    <xdr:col>19</xdr:col>
                    <xdr:colOff>190500</xdr:colOff>
                    <xdr:row>8</xdr:row>
                    <xdr:rowOff>0</xdr:rowOff>
                  </to>
                </anchor>
              </controlPr>
            </control>
          </mc:Choice>
        </mc:AlternateContent>
        <mc:AlternateContent xmlns:mc="http://schemas.openxmlformats.org/markup-compatibility/2006">
          <mc:Choice Requires="x14">
            <control shapeId="305172" r:id="rId23" name="Button 20">
              <controlPr defaultSize="0" print="0" autoFill="0" autoPict="0" macro="[0]!Verberg_Ex_Aequo_3">
                <anchor moveWithCells="1" sizeWithCells="1">
                  <from>
                    <xdr:col>26</xdr:col>
                    <xdr:colOff>47625</xdr:colOff>
                    <xdr:row>7</xdr:row>
                    <xdr:rowOff>9525</xdr:rowOff>
                  </from>
                  <to>
                    <xdr:col>27</xdr:col>
                    <xdr:colOff>219075</xdr:colOff>
                    <xdr:row>7</xdr:row>
                    <xdr:rowOff>304800</xdr:rowOff>
                  </to>
                </anchor>
              </controlPr>
            </control>
          </mc:Choice>
        </mc:AlternateContent>
        <mc:AlternateContent xmlns:mc="http://schemas.openxmlformats.org/markup-compatibility/2006">
          <mc:Choice Requires="x14">
            <control shapeId="305173" r:id="rId24" name="Button 21">
              <controlPr defaultSize="0" print="0" autoFill="0" autoPict="0" macro="[0]!Verberg_Ex_Aequo_4">
                <anchor moveWithCells="1" sizeWithCells="1">
                  <from>
                    <xdr:col>30</xdr:col>
                    <xdr:colOff>0</xdr:colOff>
                    <xdr:row>7</xdr:row>
                    <xdr:rowOff>0</xdr:rowOff>
                  </from>
                  <to>
                    <xdr:col>35</xdr:col>
                    <xdr:colOff>200025</xdr:colOff>
                    <xdr:row>7</xdr:row>
                    <xdr:rowOff>314325</xdr:rowOff>
                  </to>
                </anchor>
              </controlPr>
            </control>
          </mc:Choice>
        </mc:AlternateContent>
        <mc:AlternateContent xmlns:mc="http://schemas.openxmlformats.org/markup-compatibility/2006">
          <mc:Choice Requires="x14">
            <control shapeId="305174" r:id="rId25" name="Button 22">
              <controlPr defaultSize="0" print="0" autoFill="0" autoPict="0" macro="[0]!Verberg_Ex_Aequo_5">
                <anchor moveWithCells="1" sizeWithCells="1">
                  <from>
                    <xdr:col>38</xdr:col>
                    <xdr:colOff>0</xdr:colOff>
                    <xdr:row>7</xdr:row>
                    <xdr:rowOff>9525</xdr:rowOff>
                  </from>
                  <to>
                    <xdr:col>38</xdr:col>
                    <xdr:colOff>0</xdr:colOff>
                    <xdr:row>8</xdr:row>
                    <xdr:rowOff>0</xdr:rowOff>
                  </to>
                </anchor>
              </controlPr>
            </control>
          </mc:Choice>
        </mc:AlternateContent>
        <mc:AlternateContent xmlns:mc="http://schemas.openxmlformats.org/markup-compatibility/2006">
          <mc:Choice Requires="x14">
            <control shapeId="305175" r:id="rId26" name="Button 23">
              <controlPr defaultSize="0" print="0" autoFill="0" autoPict="0" macro="[0]!Verberg_Ex_Aequo_6">
                <anchor moveWithCells="1" sizeWithCells="1">
                  <from>
                    <xdr:col>46</xdr:col>
                    <xdr:colOff>0</xdr:colOff>
                    <xdr:row>7</xdr:row>
                    <xdr:rowOff>0</xdr:rowOff>
                  </from>
                  <to>
                    <xdr:col>46</xdr:col>
                    <xdr:colOff>0</xdr:colOff>
                    <xdr:row>7</xdr:row>
                    <xdr:rowOff>314325</xdr:rowOff>
                  </to>
                </anchor>
              </controlPr>
            </control>
          </mc:Choice>
        </mc:AlternateContent>
        <mc:AlternateContent xmlns:mc="http://schemas.openxmlformats.org/markup-compatibility/2006">
          <mc:Choice Requires="x14">
            <control shapeId="305176" r:id="rId27" name="Button 24">
              <controlPr defaultSize="0" print="0" autoFill="0" autoPict="0" macro="[0]!Sort_Naam">
                <anchor moveWithCells="1" sizeWithCells="1">
                  <from>
                    <xdr:col>2</xdr:col>
                    <xdr:colOff>0</xdr:colOff>
                    <xdr:row>7</xdr:row>
                    <xdr:rowOff>9525</xdr:rowOff>
                  </from>
                  <to>
                    <xdr:col>3</xdr:col>
                    <xdr:colOff>0</xdr:colOff>
                    <xdr:row>7</xdr:row>
                    <xdr:rowOff>190500</xdr:rowOff>
                  </to>
                </anchor>
              </controlPr>
            </control>
          </mc:Choice>
        </mc:AlternateContent>
        <mc:AlternateContent xmlns:mc="http://schemas.openxmlformats.org/markup-compatibility/2006">
          <mc:Choice Requires="x14">
            <control shapeId="305177" r:id="rId28" name="Button 25">
              <controlPr defaultSize="0" print="0" autoFill="0" autoPict="0" macro="[0]!Verberg_Ex_Aequo_5">
                <anchor moveWithCells="1" sizeWithCells="1">
                  <from>
                    <xdr:col>38</xdr:col>
                    <xdr:colOff>0</xdr:colOff>
                    <xdr:row>7</xdr:row>
                    <xdr:rowOff>0</xdr:rowOff>
                  </from>
                  <to>
                    <xdr:col>43</xdr:col>
                    <xdr:colOff>200025</xdr:colOff>
                    <xdr:row>7</xdr:row>
                    <xdr:rowOff>314325</xdr:rowOff>
                  </to>
                </anchor>
              </controlPr>
            </control>
          </mc:Choice>
        </mc:AlternateContent>
        <mc:AlternateContent xmlns:mc="http://schemas.openxmlformats.org/markup-compatibility/2006">
          <mc:Choice Requires="x14">
            <control shapeId="305178" r:id="rId29" name="Button 26">
              <controlPr defaultSize="0" print="0" autoFill="0" autoPict="0" macro="[0]!Verberg_Ex_Aequo_6">
                <anchor moveWithCells="1" sizeWithCells="1">
                  <from>
                    <xdr:col>46</xdr:col>
                    <xdr:colOff>0</xdr:colOff>
                    <xdr:row>7</xdr:row>
                    <xdr:rowOff>0</xdr:rowOff>
                  </from>
                  <to>
                    <xdr:col>51</xdr:col>
                    <xdr:colOff>200025</xdr:colOff>
                    <xdr:row>7</xdr:row>
                    <xdr:rowOff>314325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31"/>
  <dimension ref="A1:BN8"/>
  <sheetViews>
    <sheetView workbookViewId="0">
      <pane xSplit="5" ySplit="8" topLeftCell="F9" activePane="bottomRight" state="frozen"/>
      <selection activeCell="B9" sqref="B9"/>
      <selection pane="topRight" activeCell="B9" sqref="B9"/>
      <selection pane="bottomLeft" activeCell="B9" sqref="B9"/>
      <selection pane="bottomRight" activeCell="BL4" sqref="BL4"/>
    </sheetView>
  </sheetViews>
  <sheetFormatPr defaultColWidth="9.140625" defaultRowHeight="12.75" x14ac:dyDescent="0.2"/>
  <cols>
    <col min="1" max="1" width="3.28515625" style="6" bestFit="1" customWidth="1"/>
    <col min="2" max="2" width="10.140625" style="6" customWidth="1"/>
    <col min="3" max="4" width="22.7109375" style="6" customWidth="1"/>
    <col min="5" max="5" width="4.140625" style="6" customWidth="1"/>
    <col min="6" max="6" width="18.7109375" style="6" customWidth="1"/>
    <col min="7" max="7" width="2.7109375" style="66" customWidth="1"/>
    <col min="8" max="8" width="5.7109375" style="66" customWidth="1"/>
    <col min="9" max="9" width="5.7109375" style="66" hidden="1" customWidth="1"/>
    <col min="10" max="10" width="5.7109375" style="67" hidden="1" customWidth="1"/>
    <col min="11" max="12" width="3.7109375" style="66" customWidth="1"/>
    <col min="13" max="13" width="3" style="66" customWidth="1"/>
    <col min="14" max="14" width="3.85546875" style="68" customWidth="1"/>
    <col min="15" max="15" width="2.7109375" style="69" customWidth="1"/>
    <col min="16" max="16" width="5.7109375" style="69" customWidth="1"/>
    <col min="17" max="17" width="5.7109375" style="69" hidden="1" customWidth="1"/>
    <col min="18" max="18" width="5.7109375" style="70" hidden="1" customWidth="1"/>
    <col min="19" max="20" width="3.7109375" style="69" customWidth="1"/>
    <col min="21" max="21" width="3" style="69" customWidth="1"/>
    <col min="22" max="22" width="3.85546875" style="71" customWidth="1"/>
    <col min="23" max="23" width="2.7109375" style="72" customWidth="1"/>
    <col min="24" max="24" width="5.7109375" style="72" customWidth="1"/>
    <col min="25" max="25" width="5.7109375" style="72" hidden="1" customWidth="1"/>
    <col min="26" max="26" width="5.7109375" style="73" hidden="1" customWidth="1"/>
    <col min="27" max="28" width="3.7109375" style="72" customWidth="1"/>
    <col min="29" max="29" width="3" style="72" customWidth="1"/>
    <col min="30" max="30" width="3.85546875" style="74" customWidth="1"/>
    <col min="31" max="31" width="2.7109375" style="69" hidden="1" customWidth="1"/>
    <col min="32" max="33" width="5.7109375" style="69" hidden="1" customWidth="1"/>
    <col min="34" max="34" width="5.7109375" style="70" hidden="1" customWidth="1"/>
    <col min="35" max="36" width="3.7109375" style="69" hidden="1" customWidth="1"/>
    <col min="37" max="37" width="3" style="69" hidden="1" customWidth="1"/>
    <col min="38" max="38" width="3.85546875" style="71" hidden="1" customWidth="1"/>
    <col min="39" max="39" width="2.7109375" style="72" hidden="1" customWidth="1"/>
    <col min="40" max="41" width="5.7109375" style="72" hidden="1" customWidth="1"/>
    <col min="42" max="42" width="5.7109375" style="73" hidden="1" customWidth="1"/>
    <col min="43" max="44" width="3.7109375" style="72" hidden="1" customWidth="1"/>
    <col min="45" max="45" width="3" style="72" hidden="1" customWidth="1"/>
    <col min="46" max="46" width="3.85546875" style="74" hidden="1" customWidth="1"/>
    <col min="47" max="47" width="2.7109375" style="69" hidden="1" customWidth="1"/>
    <col min="48" max="49" width="5.7109375" style="69" hidden="1" customWidth="1"/>
    <col min="50" max="50" width="5.7109375" style="70" hidden="1" customWidth="1"/>
    <col min="51" max="52" width="3.7109375" style="69" hidden="1" customWidth="1"/>
    <col min="53" max="53" width="3" style="69" hidden="1" customWidth="1"/>
    <col min="54" max="54" width="3.85546875" style="69" hidden="1" customWidth="1"/>
    <col min="55" max="55" width="5.28515625" style="11" customWidth="1"/>
    <col min="56" max="56" width="6.140625" style="11" hidden="1" customWidth="1"/>
    <col min="57" max="57" width="5.28515625" style="11" customWidth="1"/>
    <col min="58" max="58" width="5.28515625" style="11" hidden="1" customWidth="1"/>
    <col min="59" max="60" width="6" style="11" hidden="1" customWidth="1"/>
    <col min="61" max="61" width="6" style="11" customWidth="1"/>
    <col min="62" max="62" width="6" style="11" hidden="1" customWidth="1"/>
    <col min="63" max="63" width="4" style="6" customWidth="1"/>
    <col min="64" max="64" width="4.85546875" style="6" customWidth="1"/>
    <col min="65" max="65" width="4.85546875" style="6" hidden="1" customWidth="1"/>
    <col min="66" max="66" width="17.28515625" style="6" customWidth="1"/>
    <col min="67" max="16384" width="9.140625" style="11"/>
  </cols>
  <sheetData>
    <row r="1" spans="1:66" x14ac:dyDescent="0.2">
      <c r="A1" s="275" t="s">
        <v>8</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c r="AO1" s="276"/>
      <c r="AP1" s="276"/>
      <c r="AQ1" s="276"/>
      <c r="AR1" s="276"/>
      <c r="AS1" s="276"/>
      <c r="AT1" s="276"/>
      <c r="AU1" s="276"/>
      <c r="AV1" s="276"/>
      <c r="AW1" s="276"/>
      <c r="AX1" s="276"/>
      <c r="AY1" s="276"/>
      <c r="AZ1" s="276"/>
      <c r="BA1" s="276"/>
      <c r="BB1" s="276"/>
      <c r="BC1" s="276"/>
      <c r="BD1" s="276"/>
      <c r="BE1" s="276"/>
      <c r="BF1" s="276"/>
      <c r="BG1" s="276"/>
      <c r="BH1" s="276"/>
      <c r="BI1" s="276"/>
      <c r="BJ1" s="276"/>
      <c r="BK1" s="276"/>
      <c r="BL1" s="276"/>
      <c r="BM1" s="276"/>
      <c r="BN1" s="277"/>
    </row>
    <row r="2" spans="1:66" ht="12.75" hidden="1" customHeight="1" x14ac:dyDescent="0.2">
      <c r="A2" s="93"/>
      <c r="B2" s="93"/>
      <c r="C2" s="93">
        <v>1</v>
      </c>
      <c r="D2" s="93">
        <f>FLOOR((C2+3)/4,1)</f>
        <v>1</v>
      </c>
      <c r="E2" s="93"/>
      <c r="F2" s="93"/>
      <c r="G2" s="65">
        <v>192</v>
      </c>
      <c r="H2" s="65">
        <v>192</v>
      </c>
      <c r="I2" s="67">
        <v>190</v>
      </c>
      <c r="J2" s="67">
        <f>H2+I2</f>
        <v>382</v>
      </c>
      <c r="K2" s="67"/>
      <c r="L2" s="67"/>
      <c r="M2" s="67"/>
      <c r="N2" s="77">
        <v>1</v>
      </c>
      <c r="O2" s="70">
        <v>193</v>
      </c>
      <c r="P2" s="70">
        <v>193</v>
      </c>
      <c r="Q2" s="70">
        <v>193</v>
      </c>
      <c r="R2" s="70">
        <f>P2+Q2</f>
        <v>386</v>
      </c>
      <c r="S2" s="70"/>
      <c r="T2" s="70"/>
      <c r="U2" s="70"/>
      <c r="V2" s="78">
        <v>2</v>
      </c>
      <c r="W2" s="73">
        <v>198</v>
      </c>
      <c r="X2" s="73">
        <v>198</v>
      </c>
      <c r="Y2" s="73">
        <v>198</v>
      </c>
      <c r="Z2" s="73">
        <f>X2+Y2</f>
        <v>396</v>
      </c>
      <c r="AA2" s="73"/>
      <c r="AB2" s="73"/>
      <c r="AC2" s="73"/>
      <c r="AD2" s="79">
        <v>3</v>
      </c>
      <c r="AE2" s="70">
        <v>177</v>
      </c>
      <c r="AF2" s="70">
        <v>177</v>
      </c>
      <c r="AG2" s="70">
        <v>177</v>
      </c>
      <c r="AH2" s="70">
        <f>AF2+AG2</f>
        <v>354</v>
      </c>
      <c r="AI2" s="70"/>
      <c r="AJ2" s="70"/>
      <c r="AK2" s="70"/>
      <c r="AL2" s="78">
        <v>4</v>
      </c>
      <c r="AM2" s="73">
        <v>178</v>
      </c>
      <c r="AN2" s="73">
        <v>178</v>
      </c>
      <c r="AO2" s="73">
        <v>178</v>
      </c>
      <c r="AP2" s="73">
        <f>AN2+AO2</f>
        <v>356</v>
      </c>
      <c r="AQ2" s="73"/>
      <c r="AR2" s="73"/>
      <c r="AS2" s="73"/>
      <c r="AT2" s="79">
        <v>5</v>
      </c>
      <c r="AU2" s="70">
        <v>179</v>
      </c>
      <c r="AV2" s="70">
        <v>179</v>
      </c>
      <c r="AW2" s="70">
        <v>179</v>
      </c>
      <c r="AX2" s="70">
        <f>AV2+AW2</f>
        <v>358</v>
      </c>
      <c r="AY2" s="70"/>
      <c r="AZ2" s="70"/>
      <c r="BA2" s="70"/>
      <c r="BB2" s="70">
        <v>6</v>
      </c>
      <c r="BC2" s="11">
        <f>N2+V2+AD2+AL2+AT2+BB2</f>
        <v>21</v>
      </c>
      <c r="BD2" s="11">
        <f>J2+R2+Z2+AH2+AP2+AX2</f>
        <v>2232</v>
      </c>
      <c r="BE2" s="36">
        <f>IF($O$4&gt;0,(LARGE(($N2,$V2,$AD2,$AL2,$AT2,$BB2),1)),"0")</f>
        <v>6</v>
      </c>
      <c r="BF2" s="36">
        <f>IF($O$4&gt;0,(LARGE(($N2,$V2,$AD2,$AL2,$AT2,$BB2),2)),"0")</f>
        <v>5</v>
      </c>
      <c r="BG2" s="11">
        <v>354</v>
      </c>
      <c r="BH2" s="11">
        <v>354</v>
      </c>
      <c r="BI2" s="36">
        <f>BC2-BE2-BF2</f>
        <v>10</v>
      </c>
      <c r="BJ2" s="11">
        <f>BD2-BG2-BH2</f>
        <v>1524</v>
      </c>
      <c r="BK2" s="11"/>
      <c r="BL2" s="11"/>
      <c r="BM2" s="11"/>
      <c r="BN2" s="11"/>
    </row>
    <row r="3" spans="1:66" x14ac:dyDescent="0.2">
      <c r="A3" s="284" t="s">
        <v>9</v>
      </c>
      <c r="B3" s="285"/>
      <c r="C3" s="278" t="str">
        <f>Instellingen!B3</f>
        <v>Kring NVF</v>
      </c>
      <c r="D3" s="279"/>
      <c r="E3" s="280"/>
      <c r="F3" s="284"/>
      <c r="G3" s="286"/>
      <c r="H3" s="286"/>
      <c r="I3" s="286"/>
      <c r="J3" s="286"/>
      <c r="K3" s="286"/>
      <c r="L3" s="286"/>
      <c r="M3" s="286"/>
      <c r="N3" s="285"/>
      <c r="O3" s="293"/>
      <c r="P3" s="294"/>
      <c r="Q3" s="294"/>
      <c r="R3" s="294"/>
      <c r="S3" s="294"/>
      <c r="T3" s="294"/>
      <c r="U3" s="294"/>
      <c r="V3" s="295"/>
      <c r="W3" s="305"/>
      <c r="X3" s="306"/>
      <c r="Y3" s="306"/>
      <c r="Z3" s="306"/>
      <c r="AA3" s="306"/>
      <c r="AB3" s="306"/>
      <c r="AC3" s="306"/>
      <c r="AD3" s="306"/>
      <c r="AE3" s="306"/>
      <c r="AF3" s="306"/>
      <c r="AG3" s="306"/>
      <c r="AH3" s="306"/>
      <c r="AI3" s="306"/>
      <c r="AJ3" s="306"/>
      <c r="AK3" s="306"/>
      <c r="AL3" s="306"/>
      <c r="AM3" s="306"/>
      <c r="AN3" s="306"/>
      <c r="AO3" s="306"/>
      <c r="AP3" s="306"/>
      <c r="AQ3" s="306"/>
      <c r="AR3" s="306"/>
      <c r="AS3" s="306"/>
      <c r="AT3" s="306"/>
      <c r="AU3" s="306"/>
      <c r="AV3" s="306"/>
      <c r="AW3" s="306"/>
      <c r="AX3" s="306"/>
      <c r="AY3" s="306"/>
      <c r="AZ3" s="306"/>
      <c r="BA3" s="306"/>
      <c r="BB3" s="307"/>
      <c r="BC3" s="284" t="s">
        <v>41</v>
      </c>
      <c r="BD3" s="286"/>
      <c r="BE3" s="286"/>
      <c r="BF3" s="286"/>
      <c r="BG3" s="286"/>
      <c r="BH3" s="286"/>
      <c r="BI3" s="286"/>
      <c r="BJ3" s="286"/>
      <c r="BK3" s="285"/>
      <c r="BL3" s="22">
        <f>Instellingen!B6</f>
        <v>3</v>
      </c>
      <c r="BM3" s="81"/>
      <c r="BN3" s="281"/>
    </row>
    <row r="4" spans="1:66" x14ac:dyDescent="0.2">
      <c r="A4" s="284" t="s">
        <v>10</v>
      </c>
      <c r="B4" s="285"/>
      <c r="C4" s="314" t="s">
        <v>52</v>
      </c>
      <c r="D4" s="279"/>
      <c r="E4" s="280"/>
      <c r="F4" s="284" t="s">
        <v>72</v>
      </c>
      <c r="G4" s="286"/>
      <c r="H4" s="286"/>
      <c r="I4" s="286"/>
      <c r="J4" s="286"/>
      <c r="K4" s="286"/>
      <c r="L4" s="286"/>
      <c r="M4" s="286"/>
      <c r="N4" s="285"/>
      <c r="O4" s="293">
        <f>Instellingen!B7</f>
        <v>1</v>
      </c>
      <c r="P4" s="294"/>
      <c r="Q4" s="294"/>
      <c r="R4" s="294"/>
      <c r="S4" s="294"/>
      <c r="T4" s="294"/>
      <c r="U4" s="294"/>
      <c r="V4" s="295"/>
      <c r="W4" s="308"/>
      <c r="X4" s="309"/>
      <c r="Y4" s="309"/>
      <c r="Z4" s="309"/>
      <c r="AA4" s="309"/>
      <c r="AB4" s="309"/>
      <c r="AC4" s="309"/>
      <c r="AD4" s="309"/>
      <c r="AE4" s="309"/>
      <c r="AF4" s="309"/>
      <c r="AG4" s="309"/>
      <c r="AH4" s="309"/>
      <c r="AI4" s="309"/>
      <c r="AJ4" s="309"/>
      <c r="AK4" s="309"/>
      <c r="AL4" s="309"/>
      <c r="AM4" s="309"/>
      <c r="AN4" s="309"/>
      <c r="AO4" s="309"/>
      <c r="AP4" s="309"/>
      <c r="AQ4" s="309"/>
      <c r="AR4" s="309"/>
      <c r="AS4" s="309"/>
      <c r="AT4" s="309"/>
      <c r="AU4" s="309"/>
      <c r="AV4" s="309"/>
      <c r="AW4" s="309"/>
      <c r="AX4" s="309"/>
      <c r="AY4" s="309"/>
      <c r="AZ4" s="309"/>
      <c r="BA4" s="309"/>
      <c r="BB4" s="310"/>
      <c r="BC4" s="284"/>
      <c r="BD4" s="286"/>
      <c r="BE4" s="286"/>
      <c r="BF4" s="286"/>
      <c r="BG4" s="286"/>
      <c r="BH4" s="286"/>
      <c r="BI4" s="286"/>
      <c r="BJ4" s="286"/>
      <c r="BK4" s="285"/>
      <c r="BL4" s="22"/>
      <c r="BM4" s="82"/>
      <c r="BN4" s="282"/>
    </row>
    <row r="5" spans="1:66" x14ac:dyDescent="0.2">
      <c r="A5" s="284" t="s">
        <v>11</v>
      </c>
      <c r="B5" s="285"/>
      <c r="C5" s="278"/>
      <c r="D5" s="279"/>
      <c r="E5" s="280"/>
      <c r="F5" s="284" t="s">
        <v>12</v>
      </c>
      <c r="G5" s="286"/>
      <c r="H5" s="286"/>
      <c r="I5" s="286"/>
      <c r="J5" s="286"/>
      <c r="K5" s="286"/>
      <c r="L5" s="286"/>
      <c r="M5" s="286"/>
      <c r="N5" s="285"/>
      <c r="O5" s="293">
        <f>Instellingen!B5</f>
        <v>99</v>
      </c>
      <c r="P5" s="294"/>
      <c r="Q5" s="294"/>
      <c r="R5" s="294"/>
      <c r="S5" s="294"/>
      <c r="T5" s="294"/>
      <c r="U5" s="294"/>
      <c r="V5" s="295"/>
      <c r="W5" s="311"/>
      <c r="X5" s="312"/>
      <c r="Y5" s="312"/>
      <c r="Z5" s="312"/>
      <c r="AA5" s="312"/>
      <c r="AB5" s="312"/>
      <c r="AC5" s="312"/>
      <c r="AD5" s="312"/>
      <c r="AE5" s="312"/>
      <c r="AF5" s="312"/>
      <c r="AG5" s="312"/>
      <c r="AH5" s="312"/>
      <c r="AI5" s="312"/>
      <c r="AJ5" s="312"/>
      <c r="AK5" s="312"/>
      <c r="AL5" s="312"/>
      <c r="AM5" s="312"/>
      <c r="AN5" s="312"/>
      <c r="AO5" s="312"/>
      <c r="AP5" s="312"/>
      <c r="AQ5" s="312"/>
      <c r="AR5" s="312"/>
      <c r="AS5" s="312"/>
      <c r="AT5" s="312"/>
      <c r="AU5" s="312"/>
      <c r="AV5" s="312"/>
      <c r="AW5" s="312"/>
      <c r="AX5" s="312"/>
      <c r="AY5" s="312"/>
      <c r="AZ5" s="312"/>
      <c r="BA5" s="312"/>
      <c r="BB5" s="313"/>
      <c r="BC5" s="284"/>
      <c r="BD5" s="286"/>
      <c r="BE5" s="286"/>
      <c r="BF5" s="286"/>
      <c r="BG5" s="286"/>
      <c r="BH5" s="286"/>
      <c r="BI5" s="286"/>
      <c r="BJ5" s="286"/>
      <c r="BK5" s="285"/>
      <c r="BL5" s="22"/>
      <c r="BM5" s="82"/>
      <c r="BN5" s="282"/>
    </row>
    <row r="6" spans="1:66" ht="12.75" customHeight="1" x14ac:dyDescent="0.2">
      <c r="A6" s="300"/>
      <c r="B6" s="301"/>
      <c r="C6" s="301"/>
      <c r="D6" s="301"/>
      <c r="E6" s="302"/>
      <c r="F6" s="64" t="s">
        <v>14</v>
      </c>
      <c r="G6" s="290" t="str">
        <f>Instellingen!B36</f>
        <v>Hulshorst/WenumWiesel</v>
      </c>
      <c r="H6" s="291"/>
      <c r="I6" s="291"/>
      <c r="J6" s="291"/>
      <c r="K6" s="291"/>
      <c r="L6" s="291"/>
      <c r="M6" s="291"/>
      <c r="N6" s="292"/>
      <c r="O6" s="287" t="str">
        <f>Instellingen!B37</f>
        <v>Nunspeet/Wezep</v>
      </c>
      <c r="P6" s="288"/>
      <c r="Q6" s="288"/>
      <c r="R6" s="288"/>
      <c r="S6" s="288"/>
      <c r="T6" s="288"/>
      <c r="U6" s="288"/>
      <c r="V6" s="289"/>
      <c r="W6" s="296" t="str">
        <f>Instellingen!B38</f>
        <v>Vaassen/Hulshorst</v>
      </c>
      <c r="X6" s="297"/>
      <c r="Y6" s="297"/>
      <c r="Z6" s="297"/>
      <c r="AA6" s="297"/>
      <c r="AB6" s="297"/>
      <c r="AC6" s="297"/>
      <c r="AD6" s="298"/>
      <c r="AE6" s="287">
        <f>Instellingen!B39</f>
        <v>0</v>
      </c>
      <c r="AF6" s="288"/>
      <c r="AG6" s="288"/>
      <c r="AH6" s="288"/>
      <c r="AI6" s="288"/>
      <c r="AJ6" s="288"/>
      <c r="AK6" s="288"/>
      <c r="AL6" s="289"/>
      <c r="AM6" s="296">
        <f>Instellingen!B40</f>
        <v>0</v>
      </c>
      <c r="AN6" s="297"/>
      <c r="AO6" s="297"/>
      <c r="AP6" s="297"/>
      <c r="AQ6" s="297"/>
      <c r="AR6" s="297"/>
      <c r="AS6" s="297"/>
      <c r="AT6" s="298"/>
      <c r="AU6" s="287">
        <f>Instellingen!B41</f>
        <v>0</v>
      </c>
      <c r="AV6" s="288"/>
      <c r="AW6" s="288"/>
      <c r="AX6" s="288"/>
      <c r="AY6" s="288"/>
      <c r="AZ6" s="288"/>
      <c r="BA6" s="288"/>
      <c r="BB6" s="289"/>
      <c r="BC6" s="284" t="s">
        <v>34</v>
      </c>
      <c r="BD6" s="286"/>
      <c r="BE6" s="286"/>
      <c r="BF6" s="286"/>
      <c r="BG6" s="286"/>
      <c r="BH6" s="285"/>
      <c r="BI6" s="90"/>
      <c r="BJ6" s="91"/>
      <c r="BK6" s="92"/>
      <c r="BL6" s="80"/>
      <c r="BM6" s="82"/>
      <c r="BN6" s="282"/>
    </row>
    <row r="7" spans="1:66" ht="12.75" customHeight="1" x14ac:dyDescent="0.2">
      <c r="A7" s="303"/>
      <c r="B7" s="303"/>
      <c r="C7" s="303"/>
      <c r="D7" s="303"/>
      <c r="E7" s="304"/>
      <c r="F7" s="64" t="s">
        <v>15</v>
      </c>
      <c r="G7" s="299" t="str">
        <f>Instellingen!C36</f>
        <v>05/06/19/20 nov 2021</v>
      </c>
      <c r="H7" s="291"/>
      <c r="I7" s="291"/>
      <c r="J7" s="291"/>
      <c r="K7" s="291"/>
      <c r="L7" s="291"/>
      <c r="M7" s="291"/>
      <c r="N7" s="292"/>
      <c r="O7" s="287" t="str">
        <f>Instellingen!C37</f>
        <v>03/04 dec 2021</v>
      </c>
      <c r="P7" s="288"/>
      <c r="Q7" s="288"/>
      <c r="R7" s="288"/>
      <c r="S7" s="288"/>
      <c r="T7" s="288"/>
      <c r="U7" s="288"/>
      <c r="V7" s="289"/>
      <c r="W7" s="296" t="str">
        <f>Instellingen!C38</f>
        <v>29 jan 2022</v>
      </c>
      <c r="X7" s="297"/>
      <c r="Y7" s="297"/>
      <c r="Z7" s="297"/>
      <c r="AA7" s="297"/>
      <c r="AB7" s="297"/>
      <c r="AC7" s="297"/>
      <c r="AD7" s="298"/>
      <c r="AE7" s="287" t="str">
        <f>Instellingen!C39</f>
        <v xml:space="preserve"> </v>
      </c>
      <c r="AF7" s="288"/>
      <c r="AG7" s="288"/>
      <c r="AH7" s="288"/>
      <c r="AI7" s="288"/>
      <c r="AJ7" s="288"/>
      <c r="AK7" s="288"/>
      <c r="AL7" s="289"/>
      <c r="AM7" s="296" t="str">
        <f>Instellingen!C40</f>
        <v xml:space="preserve"> </v>
      </c>
      <c r="AN7" s="297"/>
      <c r="AO7" s="297"/>
      <c r="AP7" s="297"/>
      <c r="AQ7" s="297"/>
      <c r="AR7" s="297"/>
      <c r="AS7" s="297"/>
      <c r="AT7" s="298"/>
      <c r="AU7" s="287" t="str">
        <f>Instellingen!C41</f>
        <v xml:space="preserve"> </v>
      </c>
      <c r="AV7" s="288"/>
      <c r="AW7" s="288"/>
      <c r="AX7" s="288"/>
      <c r="AY7" s="288"/>
      <c r="AZ7" s="288"/>
      <c r="BA7" s="288"/>
      <c r="BB7" s="289"/>
      <c r="BC7" s="75" t="s">
        <v>71</v>
      </c>
      <c r="BD7" s="5" t="s">
        <v>71</v>
      </c>
      <c r="BE7" s="10" t="s">
        <v>69</v>
      </c>
      <c r="BF7" s="10" t="s">
        <v>69</v>
      </c>
      <c r="BG7" s="10" t="s">
        <v>69</v>
      </c>
      <c r="BH7" s="10" t="s">
        <v>69</v>
      </c>
      <c r="BI7" s="35" t="s">
        <v>70</v>
      </c>
      <c r="BJ7" s="33" t="s">
        <v>70</v>
      </c>
      <c r="BK7" s="12"/>
      <c r="BL7" s="5"/>
      <c r="BM7" s="83"/>
      <c r="BN7" s="283"/>
    </row>
    <row r="8" spans="1:66" ht="25.5" customHeight="1" x14ac:dyDescent="0.2">
      <c r="A8" s="2" t="s">
        <v>19</v>
      </c>
      <c r="B8" s="2" t="s">
        <v>7</v>
      </c>
      <c r="C8" s="2" t="s">
        <v>0</v>
      </c>
      <c r="D8" s="2" t="s">
        <v>1</v>
      </c>
      <c r="E8" s="2" t="s">
        <v>100</v>
      </c>
      <c r="F8" s="64" t="s">
        <v>3</v>
      </c>
      <c r="G8" s="8" t="s">
        <v>95</v>
      </c>
      <c r="H8" s="8" t="s">
        <v>38</v>
      </c>
      <c r="I8" s="8" t="s">
        <v>36</v>
      </c>
      <c r="J8" s="8" t="s">
        <v>37</v>
      </c>
      <c r="K8" s="8" t="s">
        <v>73</v>
      </c>
      <c r="L8" s="8" t="s">
        <v>74</v>
      </c>
      <c r="M8" s="2" t="s">
        <v>5</v>
      </c>
      <c r="N8" s="64" t="s">
        <v>16</v>
      </c>
      <c r="O8" s="8" t="s">
        <v>95</v>
      </c>
      <c r="P8" s="8" t="s">
        <v>38</v>
      </c>
      <c r="Q8" s="8" t="s">
        <v>36</v>
      </c>
      <c r="R8" s="8" t="s">
        <v>39</v>
      </c>
      <c r="S8" s="8" t="s">
        <v>73</v>
      </c>
      <c r="T8" s="8" t="s">
        <v>74</v>
      </c>
      <c r="U8" s="2" t="s">
        <v>5</v>
      </c>
      <c r="V8" s="64" t="s">
        <v>16</v>
      </c>
      <c r="W8" s="8" t="s">
        <v>95</v>
      </c>
      <c r="X8" s="8" t="s">
        <v>38</v>
      </c>
      <c r="Y8" s="8" t="s">
        <v>40</v>
      </c>
      <c r="Z8" s="8" t="s">
        <v>39</v>
      </c>
      <c r="AA8" s="8" t="s">
        <v>73</v>
      </c>
      <c r="AB8" s="8" t="s">
        <v>74</v>
      </c>
      <c r="AC8" s="2" t="s">
        <v>5</v>
      </c>
      <c r="AD8" s="64" t="s">
        <v>16</v>
      </c>
      <c r="AE8" s="8" t="s">
        <v>95</v>
      </c>
      <c r="AF8" s="8" t="s">
        <v>38</v>
      </c>
      <c r="AG8" s="8" t="s">
        <v>36</v>
      </c>
      <c r="AH8" s="8" t="s">
        <v>39</v>
      </c>
      <c r="AI8" s="8" t="s">
        <v>73</v>
      </c>
      <c r="AJ8" s="8" t="s">
        <v>74</v>
      </c>
      <c r="AK8" s="2" t="s">
        <v>5</v>
      </c>
      <c r="AL8" s="64" t="s">
        <v>16</v>
      </c>
      <c r="AM8" s="8" t="s">
        <v>95</v>
      </c>
      <c r="AN8" s="8" t="s">
        <v>38</v>
      </c>
      <c r="AO8" s="8" t="s">
        <v>36</v>
      </c>
      <c r="AP8" s="8" t="s">
        <v>39</v>
      </c>
      <c r="AQ8" s="8" t="s">
        <v>73</v>
      </c>
      <c r="AR8" s="8" t="s">
        <v>74</v>
      </c>
      <c r="AS8" s="2" t="s">
        <v>5</v>
      </c>
      <c r="AT8" s="64" t="s">
        <v>16</v>
      </c>
      <c r="AU8" s="8" t="s">
        <v>95</v>
      </c>
      <c r="AV8" s="8" t="s">
        <v>38</v>
      </c>
      <c r="AW8" s="8" t="s">
        <v>36</v>
      </c>
      <c r="AX8" s="8" t="s">
        <v>39</v>
      </c>
      <c r="AY8" s="8" t="s">
        <v>73</v>
      </c>
      <c r="AZ8" s="8" t="s">
        <v>74</v>
      </c>
      <c r="BA8" s="2" t="s">
        <v>5</v>
      </c>
      <c r="BB8" s="2" t="s">
        <v>16</v>
      </c>
      <c r="BC8" s="76" t="s">
        <v>23</v>
      </c>
      <c r="BD8" s="32" t="s">
        <v>4</v>
      </c>
      <c r="BE8" s="34" t="s">
        <v>23</v>
      </c>
      <c r="BF8" s="34" t="s">
        <v>23</v>
      </c>
      <c r="BG8" s="32" t="s">
        <v>4</v>
      </c>
      <c r="BH8" s="32" t="s">
        <v>4</v>
      </c>
      <c r="BI8" s="32" t="s">
        <v>23</v>
      </c>
      <c r="BJ8" s="32" t="s">
        <v>4</v>
      </c>
      <c r="BK8" s="32" t="s">
        <v>17</v>
      </c>
      <c r="BL8" s="32" t="s">
        <v>18</v>
      </c>
      <c r="BM8" s="32"/>
      <c r="BN8" s="2" t="s">
        <v>6</v>
      </c>
    </row>
  </sheetData>
  <mergeCells count="32">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 ref="A1:BN1"/>
    <mergeCell ref="A3:B3"/>
    <mergeCell ref="C3:E3"/>
    <mergeCell ref="F3:N3"/>
    <mergeCell ref="O3:V3"/>
    <mergeCell ref="W3:BB5"/>
    <mergeCell ref="BC3:BK3"/>
    <mergeCell ref="BN3:BN7"/>
    <mergeCell ref="A4:B4"/>
    <mergeCell ref="C4:E4"/>
    <mergeCell ref="F4:N4"/>
    <mergeCell ref="O4:V4"/>
    <mergeCell ref="BC4:BK4"/>
    <mergeCell ref="A5:B5"/>
    <mergeCell ref="C5:E5"/>
    <mergeCell ref="F5:N5"/>
  </mergeCells>
  <dataValidations count="14">
    <dataValidation type="whole" operator="lessThan" allowBlank="1" showInputMessage="1" showErrorMessage="1" error="De waarde is maximaal 500" sqref="H9:L65536 R9:T65536 AP9:AR65536 AX9:AZ65536 AA9:AB65536 AH9:AJ65536">
      <formula1>500</formula1>
    </dataValidation>
    <dataValidation type="whole" operator="lessThan" allowBlank="1" showInputMessage="1" showErrorMessage="1" error="De waarde is maximaal 200" sqref="BB2 AL2 AT2 AL8:AL65536 AT8:AT65536 BB8:BB65536 V8:V65536 N8:N65536 AD8:AD65536">
      <formula1>200</formula1>
    </dataValidation>
    <dataValidation operator="lessThan" allowBlank="1" showInputMessage="1" showErrorMessage="1" error="De waarde is maximaal 500" sqref="R8:T8 AA8:AB8 AI8:AJ8 AQ8:AR8 AY8:AZ8 H8:L8"/>
    <dataValidation type="whole" allowBlank="1" showInputMessage="1" showErrorMessage="1" sqref="BL3:BM3 O4">
      <formula1>1</formula1>
      <formula2>4</formula2>
    </dataValidation>
    <dataValidation type="whole" allowBlank="1" showInputMessage="1" showErrorMessage="1" sqref="BL4:BM4">
      <formula1>1</formula1>
      <formula2>2</formula2>
    </dataValidation>
    <dataValidation type="whole" operator="lessThan" allowBlank="1" showInputMessage="1" showErrorMessage="1" sqref="BL5:BM5">
      <formula1>9</formula1>
    </dataValidation>
    <dataValidation type="whole" operator="lessThan" allowBlank="1" showInputMessage="1" showErrorMessage="1" sqref="BL6:BM6">
      <formula1>340</formula1>
    </dataValidation>
    <dataValidation type="whole" operator="lessThanOrEqual" allowBlank="1" showInputMessage="1" showErrorMessage="1" sqref="X8:Z65536 X2:Z2 P2:Q2 P8:Q65536">
      <formula1>340</formula1>
    </dataValidation>
    <dataValidation type="whole" operator="lessThan" allowBlank="1" showInputMessage="1" showErrorMessage="1" sqref="U2 U8:U65536">
      <formula1>999</formula1>
    </dataValidation>
    <dataValidation type="whole" operator="lessThanOrEqual" allowBlank="1" showInputMessage="1" showErrorMessage="1" error="De waarde is maximaal 200" sqref="AN2:AO2 AV2:AW2 AF2:AG2 AN8:AO65536 AF8:AG65536 AV8:AW65536">
      <formula1>340</formula1>
    </dataValidation>
    <dataValidation type="whole" operator="lessThanOrEqual" allowBlank="1" showInputMessage="1" showErrorMessage="1" sqref="O5">
      <formula1>999</formula1>
    </dataValidation>
    <dataValidation type="whole" operator="lessThan" allowBlank="1" showInputMessage="1" showErrorMessage="1" sqref="O3">
      <formula1>99</formula1>
    </dataValidation>
    <dataValidation operator="lessThanOrEqual" allowBlank="1" showInputMessage="1" showErrorMessage="1" sqref="W1:W3 W8:W65536"/>
    <dataValidation operator="lessThanOrEqual" allowBlank="1" showInputMessage="1" showErrorMessage="1" error="De waarde is maximaal 200" sqref="AM1:AM2 AU1:AU2 AE1:AE2 AM8:AM65536 AE8:AE65536 AU8:AU65536"/>
  </dataValidations>
  <printOptions headings="1" gridLines="1"/>
  <pageMargins left="0.19685039370078741" right="0" top="0.98425196850393704" bottom="0.98425196850393704" header="0.51181102362204722" footer="0.51181102362204722"/>
  <pageSetup paperSize="9" scale="8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393" r:id="rId4" name="Button 1">
              <controlPr defaultSize="0" print="0" autoFill="0" autoPict="0" macro="[0]!KleinsteBepalen">
                <anchor moveWithCells="1" sizeWithCells="1">
                  <from>
                    <xdr:col>0</xdr:col>
                    <xdr:colOff>161925</xdr:colOff>
                    <xdr:row>5</xdr:row>
                    <xdr:rowOff>0</xdr:rowOff>
                  </from>
                  <to>
                    <xdr:col>2</xdr:col>
                    <xdr:colOff>485775</xdr:colOff>
                    <xdr:row>7</xdr:row>
                    <xdr:rowOff>9525</xdr:rowOff>
                  </to>
                </anchor>
              </controlPr>
            </control>
          </mc:Choice>
        </mc:AlternateContent>
        <mc:AlternateContent xmlns:mc="http://schemas.openxmlformats.org/markup-compatibility/2006">
          <mc:Choice Requires="x14">
            <control shapeId="315394" r:id="rId5" name="Button 2">
              <controlPr defaultSize="0" print="0" autoFill="0" autoPict="0" macro="[0]!Sort_Punten_1">
                <anchor moveWithCells="1" sizeWithCells="1">
                  <from>
                    <xdr:col>7</xdr:col>
                    <xdr:colOff>9525</xdr:colOff>
                    <xdr:row>7</xdr:row>
                    <xdr:rowOff>19050</xdr:rowOff>
                  </from>
                  <to>
                    <xdr:col>8</xdr:col>
                    <xdr:colOff>0</xdr:colOff>
                    <xdr:row>7</xdr:row>
                    <xdr:rowOff>190500</xdr:rowOff>
                  </to>
                </anchor>
              </controlPr>
            </control>
          </mc:Choice>
        </mc:AlternateContent>
        <mc:AlternateContent xmlns:mc="http://schemas.openxmlformats.org/markup-compatibility/2006">
          <mc:Choice Requires="x14">
            <control shapeId="315395" r:id="rId6" name="Button 3">
              <controlPr defaultSize="0" print="0" autoFill="0" autoPict="0" macro="[0]!Sort_Punten_2">
                <anchor moveWithCells="1" sizeWithCells="1">
                  <from>
                    <xdr:col>15</xdr:col>
                    <xdr:colOff>19050</xdr:colOff>
                    <xdr:row>7</xdr:row>
                    <xdr:rowOff>9525</xdr:rowOff>
                  </from>
                  <to>
                    <xdr:col>16</xdr:col>
                    <xdr:colOff>0</xdr:colOff>
                    <xdr:row>7</xdr:row>
                    <xdr:rowOff>161925</xdr:rowOff>
                  </to>
                </anchor>
              </controlPr>
            </control>
          </mc:Choice>
        </mc:AlternateContent>
        <mc:AlternateContent xmlns:mc="http://schemas.openxmlformats.org/markup-compatibility/2006">
          <mc:Choice Requires="x14">
            <control shapeId="315396" r:id="rId7" name="Button 4">
              <controlPr defaultSize="0" print="0" autoFill="0" autoPict="0" macro="[0]!Sort_Punten_3">
                <anchor moveWithCells="1" sizeWithCells="1">
                  <from>
                    <xdr:col>23</xdr:col>
                    <xdr:colOff>9525</xdr:colOff>
                    <xdr:row>7</xdr:row>
                    <xdr:rowOff>9525</xdr:rowOff>
                  </from>
                  <to>
                    <xdr:col>24</xdr:col>
                    <xdr:colOff>0</xdr:colOff>
                    <xdr:row>7</xdr:row>
                    <xdr:rowOff>190500</xdr:rowOff>
                  </to>
                </anchor>
              </controlPr>
            </control>
          </mc:Choice>
        </mc:AlternateContent>
        <mc:AlternateContent xmlns:mc="http://schemas.openxmlformats.org/markup-compatibility/2006">
          <mc:Choice Requires="x14">
            <control shapeId="315397" r:id="rId8" name="Button 5">
              <controlPr defaultSize="0" print="0" autoFill="0" autoPict="0" macro="[0]!Sort_Punten_4">
                <anchor moveWithCells="1" sizeWithCells="1">
                  <from>
                    <xdr:col>31</xdr:col>
                    <xdr:colOff>9525</xdr:colOff>
                    <xdr:row>7</xdr:row>
                    <xdr:rowOff>9525</xdr:rowOff>
                  </from>
                  <to>
                    <xdr:col>32</xdr:col>
                    <xdr:colOff>0</xdr:colOff>
                    <xdr:row>7</xdr:row>
                    <xdr:rowOff>180975</xdr:rowOff>
                  </to>
                </anchor>
              </controlPr>
            </control>
          </mc:Choice>
        </mc:AlternateContent>
        <mc:AlternateContent xmlns:mc="http://schemas.openxmlformats.org/markup-compatibility/2006">
          <mc:Choice Requires="x14">
            <control shapeId="315398" r:id="rId9" name="Button 6">
              <controlPr defaultSize="0" print="0" autoFill="0" autoPict="0" macro="[0]!verbergen">
                <anchor moveWithCells="1" sizeWithCells="1">
                  <from>
                    <xdr:col>65</xdr:col>
                    <xdr:colOff>9525</xdr:colOff>
                    <xdr:row>2</xdr:row>
                    <xdr:rowOff>9525</xdr:rowOff>
                  </from>
                  <to>
                    <xdr:col>66</xdr:col>
                    <xdr:colOff>0</xdr:colOff>
                    <xdr:row>4</xdr:row>
                    <xdr:rowOff>0</xdr:rowOff>
                  </to>
                </anchor>
              </controlPr>
            </control>
          </mc:Choice>
        </mc:AlternateContent>
        <mc:AlternateContent xmlns:mc="http://schemas.openxmlformats.org/markup-compatibility/2006">
          <mc:Choice Requires="x14">
            <control shapeId="315399" r:id="rId10" name="Button 7">
              <controlPr defaultSize="0" print="0" autoFill="0" autoPict="0" macro="[0]!Sort_Pl_Punten_1">
                <anchor moveWithCells="1" sizeWithCells="1">
                  <from>
                    <xdr:col>13</xdr:col>
                    <xdr:colOff>9525</xdr:colOff>
                    <xdr:row>6</xdr:row>
                    <xdr:rowOff>152400</xdr:rowOff>
                  </from>
                  <to>
                    <xdr:col>13</xdr:col>
                    <xdr:colOff>247650</xdr:colOff>
                    <xdr:row>8</xdr:row>
                    <xdr:rowOff>0</xdr:rowOff>
                  </to>
                </anchor>
              </controlPr>
            </control>
          </mc:Choice>
        </mc:AlternateContent>
        <mc:AlternateContent xmlns:mc="http://schemas.openxmlformats.org/markup-compatibility/2006">
          <mc:Choice Requires="x14">
            <control shapeId="315400" r:id="rId11" name="Button 8">
              <controlPr defaultSize="0" print="0" autoFill="0" autoPict="0" macro="[0]!Sort_Pl_Punten_2">
                <anchor moveWithCells="1" sizeWithCells="1">
                  <from>
                    <xdr:col>20</xdr:col>
                    <xdr:colOff>190500</xdr:colOff>
                    <xdr:row>7</xdr:row>
                    <xdr:rowOff>9525</xdr:rowOff>
                  </from>
                  <to>
                    <xdr:col>21</xdr:col>
                    <xdr:colOff>247650</xdr:colOff>
                    <xdr:row>8</xdr:row>
                    <xdr:rowOff>0</xdr:rowOff>
                  </to>
                </anchor>
              </controlPr>
            </control>
          </mc:Choice>
        </mc:AlternateContent>
        <mc:AlternateContent xmlns:mc="http://schemas.openxmlformats.org/markup-compatibility/2006">
          <mc:Choice Requires="x14">
            <control shapeId="315401" r:id="rId12" name="Button 9">
              <controlPr defaultSize="0" print="0" autoFill="0" autoPict="0" macro="[0]!Sort_Pl_Punten_3">
                <anchor moveWithCells="1" sizeWithCells="1">
                  <from>
                    <xdr:col>29</xdr:col>
                    <xdr:colOff>0</xdr:colOff>
                    <xdr:row>7</xdr:row>
                    <xdr:rowOff>28575</xdr:rowOff>
                  </from>
                  <to>
                    <xdr:col>30</xdr:col>
                    <xdr:colOff>0</xdr:colOff>
                    <xdr:row>8</xdr:row>
                    <xdr:rowOff>0</xdr:rowOff>
                  </to>
                </anchor>
              </controlPr>
            </control>
          </mc:Choice>
        </mc:AlternateContent>
        <mc:AlternateContent xmlns:mc="http://schemas.openxmlformats.org/markup-compatibility/2006">
          <mc:Choice Requires="x14">
            <control shapeId="315402" r:id="rId13" name="Button 10">
              <controlPr defaultSize="0" print="0" autoFill="0" autoPict="0" macro="[0]!Sort_Beste_Punten">
                <anchor moveWithCells="1" sizeWithCells="1">
                  <from>
                    <xdr:col>57</xdr:col>
                    <xdr:colOff>0</xdr:colOff>
                    <xdr:row>7</xdr:row>
                    <xdr:rowOff>19050</xdr:rowOff>
                  </from>
                  <to>
                    <xdr:col>60</xdr:col>
                    <xdr:colOff>390525</xdr:colOff>
                    <xdr:row>7</xdr:row>
                    <xdr:rowOff>314325</xdr:rowOff>
                  </to>
                </anchor>
              </controlPr>
            </control>
          </mc:Choice>
        </mc:AlternateContent>
        <mc:AlternateContent xmlns:mc="http://schemas.openxmlformats.org/markup-compatibility/2006">
          <mc:Choice Requires="x14">
            <control shapeId="315403" r:id="rId14" name="Button 11">
              <controlPr defaultSize="0" print="0" autoFill="0" autoPict="0" macro="[0]!Sort_Totaal_Punten">
                <anchor moveWithCells="1" sizeWithCells="1">
                  <from>
                    <xdr:col>61</xdr:col>
                    <xdr:colOff>9525</xdr:colOff>
                    <xdr:row>7</xdr:row>
                    <xdr:rowOff>28575</xdr:rowOff>
                  </from>
                  <to>
                    <xdr:col>61</xdr:col>
                    <xdr:colOff>381000</xdr:colOff>
                    <xdr:row>8</xdr:row>
                    <xdr:rowOff>0</xdr:rowOff>
                  </to>
                </anchor>
              </controlPr>
            </control>
          </mc:Choice>
        </mc:AlternateContent>
        <mc:AlternateContent xmlns:mc="http://schemas.openxmlformats.org/markup-compatibility/2006">
          <mc:Choice Requires="x14">
            <control shapeId="315404" r:id="rId15" name="Button 12">
              <controlPr defaultSize="0" print="0" autoFill="0" autoPict="0" macro="[0]!Sort_Plaatsing">
                <anchor moveWithCells="1" sizeWithCells="1">
                  <from>
                    <xdr:col>0</xdr:col>
                    <xdr:colOff>0</xdr:colOff>
                    <xdr:row>7</xdr:row>
                    <xdr:rowOff>28575</xdr:rowOff>
                  </from>
                  <to>
                    <xdr:col>1</xdr:col>
                    <xdr:colOff>9525</xdr:colOff>
                    <xdr:row>8</xdr:row>
                    <xdr:rowOff>0</xdr:rowOff>
                  </to>
                </anchor>
              </controlPr>
            </control>
          </mc:Choice>
        </mc:AlternateContent>
        <mc:AlternateContent xmlns:mc="http://schemas.openxmlformats.org/markup-compatibility/2006">
          <mc:Choice Requires="x14">
            <control shapeId="315405" r:id="rId16" name="Button 13">
              <controlPr defaultSize="0" print="0" autoFill="0" autoPict="0" macro="[0]!Sort_Punten_5">
                <anchor moveWithCells="1" sizeWithCells="1">
                  <from>
                    <xdr:col>39</xdr:col>
                    <xdr:colOff>9525</xdr:colOff>
                    <xdr:row>7</xdr:row>
                    <xdr:rowOff>9525</xdr:rowOff>
                  </from>
                  <to>
                    <xdr:col>40</xdr:col>
                    <xdr:colOff>0</xdr:colOff>
                    <xdr:row>7</xdr:row>
                    <xdr:rowOff>180975</xdr:rowOff>
                  </to>
                </anchor>
              </controlPr>
            </control>
          </mc:Choice>
        </mc:AlternateContent>
        <mc:AlternateContent xmlns:mc="http://schemas.openxmlformats.org/markup-compatibility/2006">
          <mc:Choice Requires="x14">
            <control shapeId="315406" r:id="rId17" name="Button 14">
              <controlPr defaultSize="0" print="0" autoFill="0" autoPict="0" macro="[0]!Sort_Punten_6">
                <anchor moveWithCells="1" sizeWithCells="1">
                  <from>
                    <xdr:col>47</xdr:col>
                    <xdr:colOff>9525</xdr:colOff>
                    <xdr:row>7</xdr:row>
                    <xdr:rowOff>9525</xdr:rowOff>
                  </from>
                  <to>
                    <xdr:col>48</xdr:col>
                    <xdr:colOff>0</xdr:colOff>
                    <xdr:row>7</xdr:row>
                    <xdr:rowOff>180975</xdr:rowOff>
                  </to>
                </anchor>
              </controlPr>
            </control>
          </mc:Choice>
        </mc:AlternateContent>
        <mc:AlternateContent xmlns:mc="http://schemas.openxmlformats.org/markup-compatibility/2006">
          <mc:Choice Requires="x14">
            <control shapeId="315407" r:id="rId18" name="Button 15">
              <controlPr defaultSize="0" print="0" autoFill="0" autoPict="0" macro="[0]!Verberg_Ex_Aequo_1">
                <anchor moveWithCells="1" sizeWithCells="1">
                  <from>
                    <xdr:col>10</xdr:col>
                    <xdr:colOff>19050</xdr:colOff>
                    <xdr:row>7</xdr:row>
                    <xdr:rowOff>9525</xdr:rowOff>
                  </from>
                  <to>
                    <xdr:col>11</xdr:col>
                    <xdr:colOff>190500</xdr:colOff>
                    <xdr:row>8</xdr:row>
                    <xdr:rowOff>0</xdr:rowOff>
                  </to>
                </anchor>
              </controlPr>
            </control>
          </mc:Choice>
        </mc:AlternateContent>
        <mc:AlternateContent xmlns:mc="http://schemas.openxmlformats.org/markup-compatibility/2006">
          <mc:Choice Requires="x14">
            <control shapeId="315408" r:id="rId19" name="Button 16">
              <controlPr defaultSize="0" print="0" autoFill="0" autoPict="0" macro="[0]!Kopieren">
                <anchor moveWithCells="1" sizeWithCells="1">
                  <from>
                    <xdr:col>2</xdr:col>
                    <xdr:colOff>657225</xdr:colOff>
                    <xdr:row>5</xdr:row>
                    <xdr:rowOff>0</xdr:rowOff>
                  </from>
                  <to>
                    <xdr:col>5</xdr:col>
                    <xdr:colOff>0</xdr:colOff>
                    <xdr:row>6</xdr:row>
                    <xdr:rowOff>152400</xdr:rowOff>
                  </to>
                </anchor>
              </controlPr>
            </control>
          </mc:Choice>
        </mc:AlternateContent>
        <mc:AlternateContent xmlns:mc="http://schemas.openxmlformats.org/markup-compatibility/2006">
          <mc:Choice Requires="x14">
            <control shapeId="315409" r:id="rId20" name="Button 17">
              <controlPr defaultSize="0" print="0" autoFill="0" autoPict="0" macro="[0]!Sort_Naam">
                <anchor moveWithCells="1" sizeWithCells="1">
                  <from>
                    <xdr:col>2</xdr:col>
                    <xdr:colOff>0</xdr:colOff>
                    <xdr:row>7</xdr:row>
                    <xdr:rowOff>9525</xdr:rowOff>
                  </from>
                  <to>
                    <xdr:col>3</xdr:col>
                    <xdr:colOff>0</xdr:colOff>
                    <xdr:row>7</xdr:row>
                    <xdr:rowOff>190500</xdr:rowOff>
                  </to>
                </anchor>
              </controlPr>
            </control>
          </mc:Choice>
        </mc:AlternateContent>
        <mc:AlternateContent xmlns:mc="http://schemas.openxmlformats.org/markup-compatibility/2006">
          <mc:Choice Requires="x14">
            <control shapeId="315410" r:id="rId21" name="Button 18">
              <controlPr defaultSize="0" print="0" autoFill="0" autoPict="0" macro="[0]!Verberg_Ex_Aequo_2">
                <anchor moveWithCells="1" sizeWithCells="1">
                  <from>
                    <xdr:col>18</xdr:col>
                    <xdr:colOff>19050</xdr:colOff>
                    <xdr:row>7</xdr:row>
                    <xdr:rowOff>9525</xdr:rowOff>
                  </from>
                  <to>
                    <xdr:col>19</xdr:col>
                    <xdr:colOff>190500</xdr:colOff>
                    <xdr:row>8</xdr:row>
                    <xdr:rowOff>0</xdr:rowOff>
                  </to>
                </anchor>
              </controlPr>
            </control>
          </mc:Choice>
        </mc:AlternateContent>
        <mc:AlternateContent xmlns:mc="http://schemas.openxmlformats.org/markup-compatibility/2006">
          <mc:Choice Requires="x14">
            <control shapeId="315411" r:id="rId22" name="Button 19">
              <controlPr defaultSize="0" print="0" autoFill="0" autoPict="0" macro="[0]!Verberg_Ex_Aequo_3">
                <anchor moveWithCells="1" sizeWithCells="1">
                  <from>
                    <xdr:col>26</xdr:col>
                    <xdr:colOff>19050</xdr:colOff>
                    <xdr:row>7</xdr:row>
                    <xdr:rowOff>9525</xdr:rowOff>
                  </from>
                  <to>
                    <xdr:col>27</xdr:col>
                    <xdr:colOff>190500</xdr:colOff>
                    <xdr:row>8</xdr:row>
                    <xdr:rowOff>0</xdr:rowOff>
                  </to>
                </anchor>
              </controlPr>
            </control>
          </mc:Choice>
        </mc:AlternateContent>
        <mc:AlternateContent xmlns:mc="http://schemas.openxmlformats.org/markup-compatibility/2006">
          <mc:Choice Requires="x14">
            <control shapeId="315412" r:id="rId23" name="Button 20">
              <controlPr defaultSize="0" print="0" autoFill="0" autoPict="0" macro="[0]!Verberg_Ex_Aequo_4">
                <anchor moveWithCells="1" sizeWithCells="1">
                  <from>
                    <xdr:col>30</xdr:col>
                    <xdr:colOff>0</xdr:colOff>
                    <xdr:row>7</xdr:row>
                    <xdr:rowOff>9525</xdr:rowOff>
                  </from>
                  <to>
                    <xdr:col>35</xdr:col>
                    <xdr:colOff>190500</xdr:colOff>
                    <xdr:row>8</xdr:row>
                    <xdr:rowOff>0</xdr:rowOff>
                  </to>
                </anchor>
              </controlPr>
            </control>
          </mc:Choice>
        </mc:AlternateContent>
        <mc:AlternateContent xmlns:mc="http://schemas.openxmlformats.org/markup-compatibility/2006">
          <mc:Choice Requires="x14">
            <control shapeId="315413" r:id="rId24" name="Button 21">
              <controlPr defaultSize="0" print="0" autoFill="0" autoPict="0" macro="[0]!Verberg_Ex_Aequo_5">
                <anchor moveWithCells="1" sizeWithCells="1">
                  <from>
                    <xdr:col>38</xdr:col>
                    <xdr:colOff>0</xdr:colOff>
                    <xdr:row>7</xdr:row>
                    <xdr:rowOff>9525</xdr:rowOff>
                  </from>
                  <to>
                    <xdr:col>43</xdr:col>
                    <xdr:colOff>190500</xdr:colOff>
                    <xdr:row>8</xdr:row>
                    <xdr:rowOff>0</xdr:rowOff>
                  </to>
                </anchor>
              </controlPr>
            </control>
          </mc:Choice>
        </mc:AlternateContent>
        <mc:AlternateContent xmlns:mc="http://schemas.openxmlformats.org/markup-compatibility/2006">
          <mc:Choice Requires="x14">
            <control shapeId="315414" r:id="rId25" name="Button 22">
              <controlPr defaultSize="0" print="0" autoFill="0" autoPict="0" macro="[0]!Verberg_Ex_Aequo_6">
                <anchor moveWithCells="1" sizeWithCells="1">
                  <from>
                    <xdr:col>46</xdr:col>
                    <xdr:colOff>0</xdr:colOff>
                    <xdr:row>7</xdr:row>
                    <xdr:rowOff>9525</xdr:rowOff>
                  </from>
                  <to>
                    <xdr:col>51</xdr:col>
                    <xdr:colOff>190500</xdr:colOff>
                    <xdr:row>8</xdr:row>
                    <xdr:rowOff>0</xdr:rowOff>
                  </to>
                </anchor>
              </controlPr>
            </control>
          </mc:Choice>
        </mc:AlternateContent>
        <mc:AlternateContent xmlns:mc="http://schemas.openxmlformats.org/markup-compatibility/2006">
          <mc:Choice Requires="x14">
            <control shapeId="315415" r:id="rId26" name="Button 23">
              <controlPr defaultSize="0" print="0" autoFill="0" autoPict="0" macro="[0]!Sort_Pl_Punten_4">
                <anchor moveWithCells="1" sizeWithCells="1">
                  <from>
                    <xdr:col>30</xdr:col>
                    <xdr:colOff>0</xdr:colOff>
                    <xdr:row>7</xdr:row>
                    <xdr:rowOff>28575</xdr:rowOff>
                  </from>
                  <to>
                    <xdr:col>38</xdr:col>
                    <xdr:colOff>0</xdr:colOff>
                    <xdr:row>8</xdr:row>
                    <xdr:rowOff>0</xdr:rowOff>
                  </to>
                </anchor>
              </controlPr>
            </control>
          </mc:Choice>
        </mc:AlternateContent>
        <mc:AlternateContent xmlns:mc="http://schemas.openxmlformats.org/markup-compatibility/2006">
          <mc:Choice Requires="x14">
            <control shapeId="315416" r:id="rId27" name="Button 24">
              <controlPr defaultSize="0" print="0" autoFill="0" autoPict="0" macro="[0]!Sort_Pl_Punten_5">
                <anchor moveWithCells="1" sizeWithCells="1">
                  <from>
                    <xdr:col>38</xdr:col>
                    <xdr:colOff>0</xdr:colOff>
                    <xdr:row>7</xdr:row>
                    <xdr:rowOff>28575</xdr:rowOff>
                  </from>
                  <to>
                    <xdr:col>46</xdr:col>
                    <xdr:colOff>0</xdr:colOff>
                    <xdr:row>8</xdr:row>
                    <xdr:rowOff>0</xdr:rowOff>
                  </to>
                </anchor>
              </controlPr>
            </control>
          </mc:Choice>
        </mc:AlternateContent>
        <mc:AlternateContent xmlns:mc="http://schemas.openxmlformats.org/markup-compatibility/2006">
          <mc:Choice Requires="x14">
            <control shapeId="315417" r:id="rId28" name="Button 25">
              <controlPr defaultSize="0" print="0" autoFill="0" autoPict="0" macro="[0]!Sort_Pl_Punten_6">
                <anchor moveWithCells="1" sizeWithCells="1">
                  <from>
                    <xdr:col>46</xdr:col>
                    <xdr:colOff>0</xdr:colOff>
                    <xdr:row>7</xdr:row>
                    <xdr:rowOff>28575</xdr:rowOff>
                  </from>
                  <to>
                    <xdr:col>46</xdr:col>
                    <xdr:colOff>0</xdr:colOff>
                    <xdr:row>8</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7"/>
  <dimension ref="A1:K29"/>
  <sheetViews>
    <sheetView workbookViewId="0">
      <pane ySplit="4" topLeftCell="A5" activePane="bottomLeft" state="frozen"/>
      <selection activeCell="C5" sqref="C5:E5"/>
      <selection pane="bottomLeft" activeCell="M36" sqref="M36"/>
    </sheetView>
  </sheetViews>
  <sheetFormatPr defaultRowHeight="12.75" x14ac:dyDescent="0.2"/>
  <cols>
    <col min="1" max="1" width="6.85546875" style="1" bestFit="1" customWidth="1"/>
    <col min="2" max="2" width="10" style="1" customWidth="1"/>
    <col min="3" max="3" width="28.140625" style="1" customWidth="1"/>
    <col min="4" max="4" width="26.7109375" style="1" customWidth="1"/>
    <col min="5" max="5" width="7.85546875" style="1" bestFit="1" customWidth="1"/>
    <col min="6" max="6" width="4.140625" style="1" bestFit="1" customWidth="1"/>
    <col min="7" max="7" width="23.28515625" style="1" customWidth="1"/>
    <col min="8" max="8" width="8.5703125" style="1" customWidth="1"/>
    <col min="9" max="9" width="7.85546875" style="18" customWidth="1"/>
    <col min="10" max="10" width="7.5703125" style="1" customWidth="1"/>
    <col min="11" max="11" width="13.42578125" style="1" customWidth="1"/>
  </cols>
  <sheetData>
    <row r="1" spans="1:11" x14ac:dyDescent="0.2">
      <c r="A1" s="275" t="s">
        <v>44</v>
      </c>
      <c r="B1" s="276"/>
      <c r="C1" s="276"/>
      <c r="D1" s="276"/>
      <c r="E1" s="276"/>
      <c r="F1" s="276"/>
      <c r="G1" s="277"/>
      <c r="H1" s="284"/>
      <c r="I1" s="285"/>
      <c r="J1" s="19"/>
      <c r="K1" s="19"/>
    </row>
    <row r="2" spans="1:11" hidden="1" x14ac:dyDescent="0.2">
      <c r="A2" s="11"/>
      <c r="B2" s="11"/>
      <c r="C2" s="11"/>
      <c r="D2" s="11"/>
      <c r="E2" s="11"/>
      <c r="F2" s="11"/>
      <c r="G2" s="6" t="b">
        <v>0</v>
      </c>
      <c r="H2" s="6" t="b">
        <v>0</v>
      </c>
      <c r="I2" s="16"/>
      <c r="J2" s="11"/>
      <c r="K2" s="11"/>
    </row>
    <row r="3" spans="1:11" ht="25.5" customHeight="1" x14ac:dyDescent="0.2">
      <c r="A3" s="7" t="s">
        <v>9</v>
      </c>
      <c r="B3" s="340" t="str">
        <f>Instellingen!B3</f>
        <v>Kring NVF</v>
      </c>
      <c r="C3" s="341"/>
      <c r="D3" s="20"/>
      <c r="E3" s="342" t="s">
        <v>48</v>
      </c>
      <c r="F3" s="342"/>
      <c r="G3" s="13"/>
      <c r="H3" s="343" t="s">
        <v>49</v>
      </c>
      <c r="I3" s="344"/>
      <c r="J3" s="21">
        <v>1</v>
      </c>
      <c r="K3" s="15"/>
    </row>
    <row r="4" spans="1:11" ht="25.5" x14ac:dyDescent="0.2">
      <c r="A4" s="3" t="s">
        <v>21</v>
      </c>
      <c r="B4" s="3" t="s">
        <v>7</v>
      </c>
      <c r="C4" s="3" t="s">
        <v>0</v>
      </c>
      <c r="D4" s="3" t="s">
        <v>1</v>
      </c>
      <c r="E4" s="3" t="s">
        <v>22</v>
      </c>
      <c r="F4" s="3" t="s">
        <v>24</v>
      </c>
      <c r="G4" s="3" t="s">
        <v>25</v>
      </c>
      <c r="H4" s="14" t="s">
        <v>45</v>
      </c>
      <c r="I4" s="17" t="s">
        <v>46</v>
      </c>
      <c r="J4" s="8" t="s">
        <v>47</v>
      </c>
      <c r="K4" s="3" t="s">
        <v>26</v>
      </c>
    </row>
    <row r="7" spans="1:11" x14ac:dyDescent="0.2">
      <c r="C7" s="1" t="s">
        <v>579</v>
      </c>
    </row>
    <row r="8" spans="1:11" x14ac:dyDescent="0.2">
      <c r="A8" s="1">
        <v>1</v>
      </c>
      <c r="B8" s="1" t="s">
        <v>428</v>
      </c>
      <c r="C8" s="1" t="s">
        <v>447</v>
      </c>
      <c r="D8" s="1" t="s">
        <v>429</v>
      </c>
      <c r="E8" s="1" t="s">
        <v>27</v>
      </c>
      <c r="F8" s="1" t="s">
        <v>27</v>
      </c>
      <c r="G8" s="1" t="s">
        <v>224</v>
      </c>
      <c r="H8" s="1">
        <v>2</v>
      </c>
      <c r="I8" s="18">
        <v>140.66999999999999</v>
      </c>
      <c r="J8" s="1">
        <v>101</v>
      </c>
      <c r="K8" s="1" t="s">
        <v>578</v>
      </c>
    </row>
    <row r="10" spans="1:11" x14ac:dyDescent="0.2">
      <c r="C10" s="1" t="s">
        <v>580</v>
      </c>
    </row>
    <row r="11" spans="1:11" x14ac:dyDescent="0.2">
      <c r="A11" s="1">
        <v>1</v>
      </c>
      <c r="B11" s="1" t="s">
        <v>455</v>
      </c>
      <c r="C11" s="1" t="s">
        <v>471</v>
      </c>
      <c r="D11" s="1" t="s">
        <v>456</v>
      </c>
      <c r="E11" s="1" t="s">
        <v>28</v>
      </c>
      <c r="F11" s="1" t="s">
        <v>28</v>
      </c>
      <c r="G11" s="1" t="s">
        <v>133</v>
      </c>
      <c r="H11" s="1">
        <v>3</v>
      </c>
      <c r="I11" s="18">
        <v>138</v>
      </c>
      <c r="J11" s="1">
        <v>102</v>
      </c>
      <c r="K11" s="1" t="s">
        <v>578</v>
      </c>
    </row>
    <row r="13" spans="1:11" x14ac:dyDescent="0.2">
      <c r="C13" s="1" t="s">
        <v>581</v>
      </c>
    </row>
    <row r="14" spans="1:11" x14ac:dyDescent="0.2">
      <c r="A14" s="1">
        <v>1</v>
      </c>
      <c r="B14" s="1" t="s">
        <v>375</v>
      </c>
      <c r="C14" s="1" t="s">
        <v>351</v>
      </c>
      <c r="D14" s="1" t="s">
        <v>376</v>
      </c>
      <c r="E14" s="1" t="s">
        <v>29</v>
      </c>
      <c r="F14" s="1" t="s">
        <v>29</v>
      </c>
      <c r="G14" s="1" t="s">
        <v>133</v>
      </c>
      <c r="H14" s="1">
        <v>3</v>
      </c>
      <c r="I14" s="18">
        <v>138.66999999999999</v>
      </c>
      <c r="J14" s="1">
        <v>102</v>
      </c>
      <c r="K14" s="1" t="s">
        <v>578</v>
      </c>
    </row>
    <row r="16" spans="1:11" x14ac:dyDescent="0.2">
      <c r="C16" s="1" t="s">
        <v>582</v>
      </c>
    </row>
    <row r="17" spans="1:11" x14ac:dyDescent="0.2">
      <c r="A17" s="1">
        <v>1</v>
      </c>
      <c r="B17" s="1" t="s">
        <v>490</v>
      </c>
      <c r="C17" s="1" t="s">
        <v>351</v>
      </c>
      <c r="D17" s="1" t="s">
        <v>491</v>
      </c>
      <c r="E17" s="1" t="s">
        <v>30</v>
      </c>
      <c r="F17" s="1" t="s">
        <v>30</v>
      </c>
      <c r="G17" s="1" t="s">
        <v>133</v>
      </c>
      <c r="H17" s="1">
        <v>3</v>
      </c>
      <c r="I17" s="18">
        <v>141</v>
      </c>
      <c r="J17" s="1">
        <v>5</v>
      </c>
      <c r="K17" s="1" t="s">
        <v>578</v>
      </c>
    </row>
    <row r="19" spans="1:11" x14ac:dyDescent="0.2">
      <c r="C19" s="1" t="s">
        <v>583</v>
      </c>
    </row>
    <row r="20" spans="1:11" x14ac:dyDescent="0.2">
      <c r="A20" s="1">
        <v>1</v>
      </c>
      <c r="B20" s="1" t="s">
        <v>514</v>
      </c>
      <c r="C20" s="1" t="s">
        <v>553</v>
      </c>
      <c r="D20" s="1" t="s">
        <v>515</v>
      </c>
      <c r="E20" s="1" t="s">
        <v>31</v>
      </c>
      <c r="F20" s="1" t="s">
        <v>31</v>
      </c>
      <c r="G20" s="1" t="s">
        <v>122</v>
      </c>
      <c r="H20" s="1">
        <v>2</v>
      </c>
      <c r="I20" s="18">
        <v>133.66999999999999</v>
      </c>
      <c r="J20" s="1">
        <v>8</v>
      </c>
      <c r="K20" s="1" t="s">
        <v>578</v>
      </c>
    </row>
    <row r="22" spans="1:11" x14ac:dyDescent="0.2">
      <c r="C22" s="1" t="s">
        <v>584</v>
      </c>
    </row>
    <row r="23" spans="1:11" x14ac:dyDescent="0.2">
      <c r="A23" s="1">
        <v>1</v>
      </c>
      <c r="B23" s="1" t="s">
        <v>227</v>
      </c>
      <c r="C23" s="1" t="s">
        <v>338</v>
      </c>
      <c r="D23" s="1" t="s">
        <v>228</v>
      </c>
      <c r="E23" s="1" t="s">
        <v>32</v>
      </c>
      <c r="F23" s="1" t="s">
        <v>32</v>
      </c>
      <c r="G23" s="1" t="s">
        <v>133</v>
      </c>
      <c r="H23" s="1">
        <v>2</v>
      </c>
      <c r="I23" s="18">
        <v>137.06</v>
      </c>
      <c r="J23" s="1">
        <v>5</v>
      </c>
      <c r="K23" s="1" t="s">
        <v>578</v>
      </c>
    </row>
    <row r="25" spans="1:11" x14ac:dyDescent="0.2">
      <c r="C25" s="1" t="s">
        <v>585</v>
      </c>
    </row>
    <row r="26" spans="1:11" x14ac:dyDescent="0.2">
      <c r="A26" s="1">
        <v>1</v>
      </c>
      <c r="B26" s="1" t="s">
        <v>371</v>
      </c>
      <c r="C26" s="1" t="s">
        <v>402</v>
      </c>
      <c r="D26" s="1" t="s">
        <v>372</v>
      </c>
      <c r="E26" s="1" t="s">
        <v>33</v>
      </c>
      <c r="F26" s="1" t="s">
        <v>33</v>
      </c>
      <c r="G26" s="1" t="s">
        <v>133</v>
      </c>
      <c r="H26" s="1">
        <v>3</v>
      </c>
      <c r="I26" s="18">
        <v>130</v>
      </c>
      <c r="J26" s="1">
        <v>102</v>
      </c>
      <c r="K26" s="1" t="s">
        <v>578</v>
      </c>
    </row>
    <row r="28" spans="1:11" x14ac:dyDescent="0.2">
      <c r="C28" s="1" t="s">
        <v>586</v>
      </c>
    </row>
    <row r="29" spans="1:11" x14ac:dyDescent="0.2">
      <c r="A29" s="1">
        <v>1</v>
      </c>
      <c r="B29" s="1" t="s">
        <v>271</v>
      </c>
      <c r="C29" s="1" t="s">
        <v>305</v>
      </c>
      <c r="D29" s="1" t="s">
        <v>272</v>
      </c>
      <c r="E29" s="1" t="s">
        <v>107</v>
      </c>
      <c r="F29" s="1" t="s">
        <v>107</v>
      </c>
      <c r="G29" s="1" t="s">
        <v>133</v>
      </c>
      <c r="H29" s="1">
        <v>2</v>
      </c>
      <c r="I29" s="18">
        <v>153.71</v>
      </c>
      <c r="J29" s="1">
        <v>3</v>
      </c>
      <c r="K29" s="1" t="s">
        <v>578</v>
      </c>
    </row>
  </sheetData>
  <sheetProtection sheet="1" objects="1" scenarios="1"/>
  <mergeCells count="5">
    <mergeCell ref="B3:C3"/>
    <mergeCell ref="E3:F3"/>
    <mergeCell ref="H3:I3"/>
    <mergeCell ref="A1:G1"/>
    <mergeCell ref="H1:I1"/>
  </mergeCells>
  <phoneticPr fontId="0" type="noConversion"/>
  <dataValidations count="1">
    <dataValidation type="whole" operator="lessThan" allowBlank="1" showInputMessage="1" showErrorMessage="1" sqref="J3">
      <formula1>99</formula1>
    </dataValidation>
  </dataValidations>
  <printOptions gridLines="1"/>
  <pageMargins left="0.19685039370078741" right="0.19685039370078741" top="0.98425196850393704" bottom="0.98425196850393704" header="0.51181102362204722" footer="0.51181102362204722"/>
  <pageSetup paperSize="9" scale="9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537" r:id="rId4" name="Button 1">
              <controlPr defaultSize="0" print="0" autoFill="0" autoPict="0" macro="[0]!Kampioenen">
                <anchor moveWithCells="1" sizeWithCells="1">
                  <from>
                    <xdr:col>3</xdr:col>
                    <xdr:colOff>9525</xdr:colOff>
                    <xdr:row>2</xdr:row>
                    <xdr:rowOff>0</xdr:rowOff>
                  </from>
                  <to>
                    <xdr:col>3</xdr:col>
                    <xdr:colOff>1771650</xdr:colOff>
                    <xdr:row>2</xdr:row>
                    <xdr:rowOff>314325</xdr:rowOff>
                  </to>
                </anchor>
              </controlPr>
            </control>
          </mc:Choice>
        </mc:AlternateContent>
        <mc:AlternateContent xmlns:mc="http://schemas.openxmlformats.org/markup-compatibility/2006">
          <mc:Choice Requires="x14">
            <control shapeId="65538" r:id="rId5" name="Check Box 2">
              <controlPr defaultSize="0" autoFill="0" autoLine="0" autoPict="0">
                <anchor moveWithCells="1">
                  <from>
                    <xdr:col>6</xdr:col>
                    <xdr:colOff>9525</xdr:colOff>
                    <xdr:row>2</xdr:row>
                    <xdr:rowOff>9525</xdr:rowOff>
                  </from>
                  <to>
                    <xdr:col>6</xdr:col>
                    <xdr:colOff>847725</xdr:colOff>
                    <xdr:row>2</xdr:row>
                    <xdr:rowOff>314325</xdr:rowOff>
                  </to>
                </anchor>
              </controlPr>
            </control>
          </mc:Choice>
        </mc:AlternateContent>
        <mc:AlternateContent xmlns:mc="http://schemas.openxmlformats.org/markup-compatibility/2006">
          <mc:Choice Requires="x14">
            <control shapeId="65540" r:id="rId6" name="Check Box 4">
              <controlPr defaultSize="0" autoFill="0" autoLine="0" autoPict="0">
                <anchor moveWithCells="1">
                  <from>
                    <xdr:col>6</xdr:col>
                    <xdr:colOff>847725</xdr:colOff>
                    <xdr:row>2</xdr:row>
                    <xdr:rowOff>9525</xdr:rowOff>
                  </from>
                  <to>
                    <xdr:col>6</xdr:col>
                    <xdr:colOff>1543050</xdr:colOff>
                    <xdr:row>2</xdr:row>
                    <xdr:rowOff>314325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40"/>
  <dimension ref="A1:N8"/>
  <sheetViews>
    <sheetView workbookViewId="0">
      <pane ySplit="8" topLeftCell="A9" activePane="bottomLeft" state="frozen"/>
      <selection activeCell="C5" sqref="C5:E5"/>
      <selection pane="bottomLeft" activeCell="A9" sqref="A9:XFD9"/>
    </sheetView>
  </sheetViews>
  <sheetFormatPr defaultRowHeight="12.75" x14ac:dyDescent="0.2"/>
  <cols>
    <col min="1" max="1" width="5.7109375" style="6" customWidth="1"/>
    <col min="2" max="2" width="10.7109375" style="6" customWidth="1"/>
    <col min="3" max="3" width="27.7109375" style="6" customWidth="1"/>
    <col min="4" max="4" width="25.7109375" style="6" customWidth="1"/>
    <col min="5" max="5" width="28.7109375" style="6" customWidth="1"/>
    <col min="6" max="6" width="3.7109375" style="6" customWidth="1"/>
    <col min="7" max="7" width="5" style="6" customWidth="1"/>
    <col min="8" max="8" width="4.7109375" style="6" customWidth="1"/>
    <col min="9" max="9" width="21.7109375" style="6" customWidth="1"/>
    <col min="10" max="14" width="4.7109375" style="6" customWidth="1"/>
    <col min="15" max="15" width="4" customWidth="1"/>
  </cols>
  <sheetData>
    <row r="1" spans="1:14" s="37" customFormat="1" x14ac:dyDescent="0.2">
      <c r="A1" s="275" t="s">
        <v>91</v>
      </c>
      <c r="B1" s="276"/>
      <c r="C1" s="276"/>
      <c r="D1" s="276"/>
      <c r="E1" s="276"/>
      <c r="F1" s="276"/>
      <c r="G1" s="276"/>
      <c r="H1" s="276"/>
      <c r="I1" s="276"/>
      <c r="J1" s="276"/>
      <c r="K1" s="276"/>
      <c r="L1" s="276"/>
      <c r="M1" s="43"/>
      <c r="N1" s="47"/>
    </row>
    <row r="2" spans="1:14" s="37" customFormat="1" ht="12.75" hidden="1" customHeight="1" x14ac:dyDescent="0.2">
      <c r="A2" s="53"/>
      <c r="B2" s="54"/>
      <c r="C2" s="54">
        <v>48</v>
      </c>
      <c r="D2" s="9">
        <f>FLOOR((C2+3)/4,1)</f>
        <v>12</v>
      </c>
      <c r="E2" s="54"/>
      <c r="F2" s="54"/>
      <c r="G2" s="54"/>
      <c r="H2" s="54">
        <v>192</v>
      </c>
      <c r="I2" s="48">
        <v>190</v>
      </c>
      <c r="J2" s="48">
        <f>H2+I2</f>
        <v>382</v>
      </c>
      <c r="K2" s="48"/>
      <c r="L2" s="48"/>
      <c r="M2" s="48"/>
      <c r="N2" s="49"/>
    </row>
    <row r="3" spans="1:14" s="37" customFormat="1" x14ac:dyDescent="0.2">
      <c r="A3" s="41" t="s">
        <v>9</v>
      </c>
      <c r="B3" s="42"/>
      <c r="C3" s="278" t="str">
        <f>Instellingen!B3</f>
        <v>Kring NVF</v>
      </c>
      <c r="D3" s="280"/>
      <c r="E3" s="284" t="s">
        <v>88</v>
      </c>
      <c r="F3" s="286"/>
      <c r="G3" s="285"/>
      <c r="H3" s="351">
        <v>2</v>
      </c>
      <c r="I3" s="352"/>
      <c r="J3" s="352"/>
      <c r="K3" s="352"/>
      <c r="L3" s="352"/>
      <c r="M3" s="352"/>
      <c r="N3" s="353"/>
    </row>
    <row r="4" spans="1:14" s="37" customFormat="1" hidden="1" x14ac:dyDescent="0.2">
      <c r="A4" s="39"/>
      <c r="B4" s="40"/>
      <c r="C4" s="44"/>
      <c r="D4" s="45"/>
      <c r="E4" s="45"/>
      <c r="F4" s="46"/>
      <c r="G4" s="56"/>
      <c r="H4" s="57"/>
      <c r="I4" s="57"/>
      <c r="J4" s="57"/>
      <c r="K4" s="57"/>
      <c r="L4" s="57"/>
      <c r="M4" s="62"/>
      <c r="N4" s="55"/>
    </row>
    <row r="5" spans="1:14" s="37" customFormat="1" hidden="1" x14ac:dyDescent="0.2">
      <c r="A5" s="58"/>
      <c r="B5" s="59"/>
      <c r="C5" s="50"/>
      <c r="D5" s="51"/>
      <c r="E5" s="51"/>
      <c r="F5" s="52"/>
      <c r="G5" s="58"/>
      <c r="H5" s="60"/>
      <c r="I5" s="60"/>
      <c r="J5" s="60"/>
      <c r="K5" s="60"/>
      <c r="L5" s="60"/>
      <c r="M5" s="62"/>
      <c r="N5" s="55"/>
    </row>
    <row r="6" spans="1:14" s="37" customFormat="1" ht="12.75" customHeight="1" x14ac:dyDescent="0.2">
      <c r="A6" s="345" t="s">
        <v>291</v>
      </c>
      <c r="B6" s="346"/>
      <c r="C6" s="346"/>
      <c r="D6" s="346"/>
      <c r="E6" s="346"/>
      <c r="F6" s="346"/>
      <c r="G6" s="346"/>
      <c r="H6" s="346"/>
      <c r="I6" s="346"/>
      <c r="J6" s="346"/>
      <c r="K6" s="346"/>
      <c r="L6" s="346"/>
      <c r="M6" s="346"/>
      <c r="N6" s="347"/>
    </row>
    <row r="7" spans="1:14" s="37" customFormat="1" ht="12.75" customHeight="1" x14ac:dyDescent="0.2">
      <c r="A7" s="348"/>
      <c r="B7" s="349"/>
      <c r="C7" s="349"/>
      <c r="D7" s="349"/>
      <c r="E7" s="349"/>
      <c r="F7" s="349"/>
      <c r="G7" s="349"/>
      <c r="H7" s="349"/>
      <c r="I7" s="349"/>
      <c r="J7" s="349"/>
      <c r="K7" s="349"/>
      <c r="L7" s="349"/>
      <c r="M7" s="349"/>
      <c r="N7" s="350"/>
    </row>
    <row r="8" spans="1:14" ht="25.5" customHeight="1" x14ac:dyDescent="0.2">
      <c r="A8" s="2" t="s">
        <v>19</v>
      </c>
      <c r="B8" s="2" t="s">
        <v>7</v>
      </c>
      <c r="C8" s="2" t="s">
        <v>0</v>
      </c>
      <c r="D8" s="2" t="s">
        <v>1</v>
      </c>
      <c r="E8" s="2" t="s">
        <v>90</v>
      </c>
      <c r="F8" s="2" t="s">
        <v>2</v>
      </c>
      <c r="G8" s="2" t="s">
        <v>3</v>
      </c>
      <c r="H8" s="8" t="s">
        <v>38</v>
      </c>
      <c r="I8" s="8" t="s">
        <v>36</v>
      </c>
      <c r="J8" s="8" t="s">
        <v>37</v>
      </c>
      <c r="K8" s="8" t="s">
        <v>73</v>
      </c>
      <c r="L8" s="8" t="s">
        <v>74</v>
      </c>
      <c r="M8" s="2" t="s">
        <v>89</v>
      </c>
      <c r="N8" s="61" t="s">
        <v>6</v>
      </c>
    </row>
  </sheetData>
  <mergeCells count="5">
    <mergeCell ref="A1:L1"/>
    <mergeCell ref="A6:N7"/>
    <mergeCell ref="H3:N3"/>
    <mergeCell ref="C3:D3"/>
    <mergeCell ref="E3:G3"/>
  </mergeCells>
  <phoneticPr fontId="0" type="noConversion"/>
  <dataValidations count="3">
    <dataValidation operator="lessThan" allowBlank="1" showInputMessage="1" showErrorMessage="1" error="De waarde is maximaal 500" sqref="H8:I8"/>
    <dataValidation type="whole" allowBlank="1" showInputMessage="1" showErrorMessage="1" error="Het minimum is 1 en het maximum is 6" prompt="Hier wordt bedoeld van welke wedstrijd of proef de winnaars moeten worden opgebouwd voor onder andere de prijsuitreiking." sqref="H3:N3">
      <formula1>1</formula1>
      <formula2>6</formula2>
    </dataValidation>
    <dataValidation type="whole" operator="lessThan" allowBlank="1" showInputMessage="1" showErrorMessage="1" error="De waarde is maximaal 500" sqref="H9:I49702">
      <formula1>500</formula1>
    </dataValidation>
  </dataValidations>
  <printOptions gridLines="1"/>
  <pageMargins left="0.19685039370078741" right="0" top="0.98425196850393704" bottom="0.98425196850393704" header="0.51181102362204722" footer="0.51181102362204722"/>
  <pageSetup paperSize="9"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0049" r:id="rId4" name="Button 1">
              <controlPr defaultSize="0" print="0" autoFill="0" autoPict="0" macro="[0]!Winnaars">
                <anchor moveWithCells="1" sizeWithCells="1">
                  <from>
                    <xdr:col>0</xdr:col>
                    <xdr:colOff>19050</xdr:colOff>
                    <xdr:row>5</xdr:row>
                    <xdr:rowOff>0</xdr:rowOff>
                  </from>
                  <to>
                    <xdr:col>2</xdr:col>
                    <xdr:colOff>1114425</xdr:colOff>
                    <xdr:row>6</xdr:row>
                    <xdr:rowOff>123825</xdr:rowOff>
                  </to>
                </anchor>
              </controlPr>
            </control>
          </mc:Choice>
        </mc:AlternateContent>
        <mc:AlternateContent xmlns:mc="http://schemas.openxmlformats.org/markup-compatibility/2006">
          <mc:Choice Requires="x14">
            <control shapeId="130061" r:id="rId5" name="Button 13">
              <controlPr defaultSize="0" print="0" autoFill="0" autoPict="0" macro="[0]!Sort_Plaatsing">
                <anchor moveWithCells="1" sizeWithCells="1">
                  <from>
                    <xdr:col>0</xdr:col>
                    <xdr:colOff>0</xdr:colOff>
                    <xdr:row>7</xdr:row>
                    <xdr:rowOff>28575</xdr:rowOff>
                  </from>
                  <to>
                    <xdr:col>2</xdr:col>
                    <xdr:colOff>0</xdr:colOff>
                    <xdr:row>8</xdr:row>
                    <xdr:rowOff>0</xdr:rowOff>
                  </to>
                </anchor>
              </controlPr>
            </control>
          </mc:Choice>
        </mc:AlternateContent>
        <mc:AlternateContent xmlns:mc="http://schemas.openxmlformats.org/markup-compatibility/2006">
          <mc:Choice Requires="x14">
            <control shapeId="130073" r:id="rId6" name="Button 25">
              <controlPr defaultSize="0" print="0" autoFill="0" autoPict="0" macro="[0]!Importeren_Gegevens">
                <anchor moveWithCells="1" sizeWithCells="1">
                  <from>
                    <xdr:col>3</xdr:col>
                    <xdr:colOff>809625</xdr:colOff>
                    <xdr:row>5</xdr:row>
                    <xdr:rowOff>19050</xdr:rowOff>
                  </from>
                  <to>
                    <xdr:col>6</xdr:col>
                    <xdr:colOff>209550</xdr:colOff>
                    <xdr:row>6</xdr:row>
                    <xdr:rowOff>142875</xdr:rowOff>
                  </to>
                </anchor>
              </controlPr>
            </control>
          </mc:Choice>
        </mc:AlternateContent>
        <mc:AlternateContent xmlns:mc="http://schemas.openxmlformats.org/markup-compatibility/2006">
          <mc:Choice Requires="x14">
            <control shapeId="130074" r:id="rId7" name="Button 26">
              <controlPr defaultSize="0" print="0" autoFill="0" autoPict="0" macro="[0]!Import_Verwerken">
                <anchor moveWithCells="1" sizeWithCells="1">
                  <from>
                    <xdr:col>6</xdr:col>
                    <xdr:colOff>238125</xdr:colOff>
                    <xdr:row>5</xdr:row>
                    <xdr:rowOff>9525</xdr:rowOff>
                  </from>
                  <to>
                    <xdr:col>10</xdr:col>
                    <xdr:colOff>85725</xdr:colOff>
                    <xdr:row>6</xdr:row>
                    <xdr:rowOff>133350</xdr:rowOff>
                  </to>
                </anchor>
              </controlPr>
            </control>
          </mc:Choice>
        </mc:AlternateContent>
        <mc:AlternateContent xmlns:mc="http://schemas.openxmlformats.org/markup-compatibility/2006">
          <mc:Choice Requires="x14">
            <control shapeId="130075" r:id="rId8" name="Button 27">
              <controlPr defaultSize="0" print="0" autoFill="0" autoPict="0" macro="[0]!Dubbele_Combinaties">
                <anchor moveWithCells="1" sizeWithCells="1">
                  <from>
                    <xdr:col>2</xdr:col>
                    <xdr:colOff>1143000</xdr:colOff>
                    <xdr:row>5</xdr:row>
                    <xdr:rowOff>9525</xdr:rowOff>
                  </from>
                  <to>
                    <xdr:col>3</xdr:col>
                    <xdr:colOff>771525</xdr:colOff>
                    <xdr:row>6</xdr:row>
                    <xdr:rowOff>133350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8">
    <pageSetUpPr fitToPage="1"/>
  </sheetPr>
  <dimension ref="A1:C41"/>
  <sheetViews>
    <sheetView zoomScale="90" workbookViewId="0">
      <pane ySplit="2" topLeftCell="A3" activePane="bottomLeft" state="frozen"/>
      <selection activeCell="C5" sqref="C5:E5"/>
      <selection pane="bottomLeft" activeCell="C53" sqref="C53"/>
    </sheetView>
  </sheetViews>
  <sheetFormatPr defaultRowHeight="12.75" x14ac:dyDescent="0.2"/>
  <cols>
    <col min="1" max="1" width="39.140625" style="4" bestFit="1" customWidth="1"/>
    <col min="2" max="2" width="37.140625" style="1" customWidth="1"/>
    <col min="3" max="3" width="46.5703125" bestFit="1" customWidth="1"/>
  </cols>
  <sheetData>
    <row r="1" spans="1:3" x14ac:dyDescent="0.2">
      <c r="A1" s="28"/>
      <c r="B1" s="23" t="s">
        <v>65</v>
      </c>
      <c r="C1" s="23" t="s">
        <v>26</v>
      </c>
    </row>
    <row r="2" spans="1:3" x14ac:dyDescent="0.2">
      <c r="A2" s="24" t="s">
        <v>54</v>
      </c>
      <c r="B2" s="3"/>
      <c r="C2" s="3"/>
    </row>
    <row r="3" spans="1:3" s="30" customFormat="1" x14ac:dyDescent="0.2">
      <c r="A3" s="31" t="s">
        <v>68</v>
      </c>
      <c r="B3" s="99" t="s">
        <v>112</v>
      </c>
      <c r="C3" s="29"/>
    </row>
    <row r="4" spans="1:3" x14ac:dyDescent="0.2">
      <c r="A4" s="25" t="s">
        <v>55</v>
      </c>
      <c r="B4" s="26">
        <v>1</v>
      </c>
      <c r="C4" s="27" t="s">
        <v>53</v>
      </c>
    </row>
    <row r="5" spans="1:3" x14ac:dyDescent="0.2">
      <c r="A5" s="25" t="s">
        <v>12</v>
      </c>
      <c r="B5" s="26">
        <v>99</v>
      </c>
      <c r="C5" s="27"/>
    </row>
    <row r="6" spans="1:3" x14ac:dyDescent="0.2">
      <c r="A6" s="25" t="s">
        <v>56</v>
      </c>
      <c r="B6" s="26">
        <v>3</v>
      </c>
      <c r="C6" s="27"/>
    </row>
    <row r="7" spans="1:3" x14ac:dyDescent="0.2">
      <c r="A7" s="25" t="s">
        <v>72</v>
      </c>
      <c r="B7" s="26">
        <v>1</v>
      </c>
      <c r="C7" s="27"/>
    </row>
    <row r="8" spans="1:3" x14ac:dyDescent="0.2">
      <c r="A8" s="29" t="s">
        <v>42</v>
      </c>
      <c r="B8" s="26">
        <v>1</v>
      </c>
      <c r="C8" s="27"/>
    </row>
    <row r="9" spans="1:3" x14ac:dyDescent="0.2">
      <c r="A9" s="29" t="s">
        <v>75</v>
      </c>
      <c r="B9" s="26">
        <v>1</v>
      </c>
      <c r="C9" s="27" t="s">
        <v>76</v>
      </c>
    </row>
    <row r="10" spans="1:3" x14ac:dyDescent="0.2">
      <c r="A10" s="85" t="s">
        <v>92</v>
      </c>
      <c r="B10" s="26">
        <v>90</v>
      </c>
      <c r="C10" s="27" t="s">
        <v>93</v>
      </c>
    </row>
    <row r="11" spans="1:3" x14ac:dyDescent="0.2">
      <c r="A11" s="86" t="s">
        <v>109</v>
      </c>
      <c r="B11" s="26" t="s">
        <v>110</v>
      </c>
      <c r="C11" s="27"/>
    </row>
    <row r="12" spans="1:3" hidden="1" x14ac:dyDescent="0.2">
      <c r="A12" s="29"/>
      <c r="B12" s="26"/>
      <c r="C12" s="27"/>
    </row>
    <row r="13" spans="1:3" x14ac:dyDescent="0.2">
      <c r="A13" s="29" t="s">
        <v>98</v>
      </c>
      <c r="B13" s="26"/>
      <c r="C13" s="84" t="s">
        <v>99</v>
      </c>
    </row>
    <row r="14" spans="1:3" hidden="1" x14ac:dyDescent="0.2">
      <c r="A14" s="29" t="s">
        <v>104</v>
      </c>
      <c r="B14" s="26" t="s">
        <v>106</v>
      </c>
      <c r="C14" s="27"/>
    </row>
    <row r="15" spans="1:3" hidden="1" x14ac:dyDescent="0.2">
      <c r="A15" s="29" t="s">
        <v>102</v>
      </c>
      <c r="B15" s="26" t="s">
        <v>106</v>
      </c>
      <c r="C15" s="27"/>
    </row>
    <row r="16" spans="1:3" hidden="1" x14ac:dyDescent="0.2">
      <c r="A16" s="29"/>
      <c r="B16" s="25"/>
      <c r="C16" s="27"/>
    </row>
    <row r="17" spans="1:3" x14ac:dyDescent="0.2">
      <c r="A17" s="29" t="s">
        <v>105</v>
      </c>
      <c r="B17" s="26" t="s">
        <v>106</v>
      </c>
      <c r="C17" s="27"/>
    </row>
    <row r="18" spans="1:3" x14ac:dyDescent="0.2">
      <c r="A18" s="29" t="s">
        <v>103</v>
      </c>
      <c r="B18" s="26" t="s">
        <v>106</v>
      </c>
      <c r="C18" s="27"/>
    </row>
    <row r="19" spans="1:3" x14ac:dyDescent="0.2">
      <c r="B19" s="4"/>
    </row>
    <row r="20" spans="1:3" hidden="1" x14ac:dyDescent="0.2">
      <c r="B20" s="4"/>
    </row>
    <row r="21" spans="1:3" hidden="1" x14ac:dyDescent="0.2">
      <c r="B21" s="4"/>
    </row>
    <row r="22" spans="1:3" hidden="1" x14ac:dyDescent="0.2">
      <c r="B22" s="4"/>
    </row>
    <row r="23" spans="1:3" ht="38.25" x14ac:dyDescent="0.2">
      <c r="A23" s="23" t="s">
        <v>94</v>
      </c>
      <c r="B23" s="3"/>
      <c r="C23" s="8" t="s">
        <v>63</v>
      </c>
    </row>
    <row r="24" spans="1:3" hidden="1" x14ac:dyDescent="0.2">
      <c r="A24" s="25" t="s">
        <v>57</v>
      </c>
      <c r="B24" s="25">
        <v>1</v>
      </c>
      <c r="C24" s="27" t="s">
        <v>64</v>
      </c>
    </row>
    <row r="25" spans="1:3" x14ac:dyDescent="0.2">
      <c r="A25" s="25" t="s">
        <v>77</v>
      </c>
      <c r="B25" s="26"/>
      <c r="C25" s="27"/>
    </row>
    <row r="26" spans="1:3" x14ac:dyDescent="0.2">
      <c r="A26" s="25" t="s">
        <v>78</v>
      </c>
      <c r="B26" s="26"/>
      <c r="C26" s="27"/>
    </row>
    <row r="27" spans="1:3" x14ac:dyDescent="0.2">
      <c r="A27" s="25" t="s">
        <v>58</v>
      </c>
      <c r="B27" s="26"/>
      <c r="C27" s="27"/>
    </row>
    <row r="28" spans="1:3" x14ac:dyDescent="0.2">
      <c r="A28" s="25" t="s">
        <v>59</v>
      </c>
      <c r="B28" s="26">
        <v>2</v>
      </c>
      <c r="C28" s="27"/>
    </row>
    <row r="29" spans="1:3" x14ac:dyDescent="0.2">
      <c r="A29" s="25" t="s">
        <v>60</v>
      </c>
      <c r="B29" s="26"/>
      <c r="C29" s="27"/>
    </row>
    <row r="30" spans="1:3" x14ac:dyDescent="0.2">
      <c r="A30" s="25" t="s">
        <v>61</v>
      </c>
      <c r="B30" s="26"/>
      <c r="C30" s="27"/>
    </row>
    <row r="31" spans="1:3" x14ac:dyDescent="0.2">
      <c r="A31" s="25" t="s">
        <v>62</v>
      </c>
      <c r="B31" s="26">
        <v>3</v>
      </c>
      <c r="C31" s="27"/>
    </row>
    <row r="32" spans="1:3" x14ac:dyDescent="0.2">
      <c r="A32" s="25" t="s">
        <v>66</v>
      </c>
      <c r="B32" s="26"/>
      <c r="C32" s="27"/>
    </row>
    <row r="33" spans="1:3" x14ac:dyDescent="0.2">
      <c r="A33" s="25" t="s">
        <v>67</v>
      </c>
      <c r="B33" s="26">
        <v>4</v>
      </c>
      <c r="C33" s="27"/>
    </row>
    <row r="34" spans="1:3" x14ac:dyDescent="0.2">
      <c r="B34" s="4"/>
      <c r="C34" s="4"/>
    </row>
    <row r="35" spans="1:3" x14ac:dyDescent="0.2">
      <c r="A35" s="23" t="s">
        <v>79</v>
      </c>
      <c r="B35" s="23" t="s">
        <v>80</v>
      </c>
      <c r="C35" s="23" t="s">
        <v>81</v>
      </c>
    </row>
    <row r="36" spans="1:3" x14ac:dyDescent="0.2">
      <c r="A36" s="25" t="s">
        <v>82</v>
      </c>
      <c r="B36" s="89" t="s">
        <v>113</v>
      </c>
      <c r="C36" s="100" t="s">
        <v>114</v>
      </c>
    </row>
    <row r="37" spans="1:3" x14ac:dyDescent="0.2">
      <c r="A37" s="25" t="s">
        <v>83</v>
      </c>
      <c r="B37" s="89" t="s">
        <v>115</v>
      </c>
      <c r="C37" s="100" t="s">
        <v>116</v>
      </c>
    </row>
    <row r="38" spans="1:3" x14ac:dyDescent="0.2">
      <c r="A38" s="29" t="s">
        <v>84</v>
      </c>
      <c r="B38" s="89" t="s">
        <v>569</v>
      </c>
      <c r="C38" s="100" t="s">
        <v>570</v>
      </c>
    </row>
    <row r="39" spans="1:3" x14ac:dyDescent="0.2">
      <c r="A39" s="29" t="s">
        <v>85</v>
      </c>
      <c r="B39" s="89"/>
      <c r="C39" s="38" t="s">
        <v>96</v>
      </c>
    </row>
    <row r="40" spans="1:3" x14ac:dyDescent="0.2">
      <c r="A40" s="29" t="s">
        <v>86</v>
      </c>
      <c r="B40" s="89"/>
      <c r="C40" s="38" t="s">
        <v>96</v>
      </c>
    </row>
    <row r="41" spans="1:3" x14ac:dyDescent="0.2">
      <c r="A41" s="29" t="s">
        <v>87</v>
      </c>
      <c r="B41" s="89"/>
      <c r="C41" s="38" t="s">
        <v>96</v>
      </c>
    </row>
  </sheetData>
  <sheetProtection password="C736" sheet="1" objects="1" scenarios="1"/>
  <phoneticPr fontId="0" type="noConversion"/>
  <dataValidations count="13">
    <dataValidation type="whole" allowBlank="1" showInputMessage="1" showErrorMessage="1" sqref="B16">
      <formula1>1</formula1>
      <formula2>2</formula2>
    </dataValidation>
    <dataValidation type="whole" showInputMessage="1" showErrorMessage="1" error="Er moet een waarde ingevoerd worden tussen 1 t/m 6." sqref="B6">
      <formula1>1</formula1>
      <formula2>6</formula2>
    </dataValidation>
    <dataValidation type="whole" allowBlank="1" showInputMessage="1" showErrorMessage="1" sqref="B19:B21">
      <formula1>2</formula1>
      <formula2>3</formula2>
    </dataValidation>
    <dataValidation type="whole" showInputMessage="1" showErrorMessage="1" error="Er moet een waarde ingevoerd worden." sqref="B5">
      <formula1>1</formula1>
      <formula2>999</formula2>
    </dataValidation>
    <dataValidation type="whole" showInputMessage="1" showErrorMessage="1" error="Er moet een waarde ingevoerd worden." sqref="B8 B4">
      <formula1>1</formula1>
      <formula2>2</formula2>
    </dataValidation>
    <dataValidation type="whole" showInputMessage="1" showErrorMessage="1" error="De waarde kan zijn 0 of 1." sqref="B7">
      <formula1>0</formula1>
      <formula2>2</formula2>
    </dataValidation>
    <dataValidation type="textLength" showInputMessage="1" showErrorMessage="1" error="Er moet een tekst worden ingevoerd." sqref="B3">
      <formula1>1</formula1>
      <formula2>60</formula2>
    </dataValidation>
    <dataValidation type="whole" allowBlank="1" showInputMessage="1" showErrorMessage="1" sqref="B9">
      <formula1>0</formula1>
      <formula2>1</formula2>
    </dataValidation>
    <dataValidation type="whole" allowBlank="1" showInputMessage="1" showErrorMessage="1" error="De minimale waarde is 2 de maximale is 10" sqref="B25:B33">
      <formula1>2</formula1>
      <formula2>10</formula2>
    </dataValidation>
    <dataValidation type="whole" allowBlank="1" showInputMessage="1" showErrorMessage="1" error="Er moet een waarde ingevoerd worden van 1 t/m 999 of blanko." sqref="B10 B12">
      <formula1>1</formula1>
      <formula2>999</formula2>
    </dataValidation>
    <dataValidation type="list" allowBlank="1" showInputMessage="1" showErrorMessage="1" sqref="B13">
      <formula1>"Aanmelden,Afmelden"</formula1>
    </dataValidation>
    <dataValidation type="list" allowBlank="1" showInputMessage="1" showErrorMessage="1" error="Er moet een waarde ingevoerd worden van 2 t/m 6 of blanko." prompt="Bij de keuze punten van de proef wordt automatisch de plaatsing berekend. De keuze voor plaatsing worden de jury punten niet meegenomen en bij keuze voor beide het gem. perc. van alle jury's genomen en de plaatsing niet berekend. " sqref="B11">
      <formula1>"1: Punten van de proef, 2: Plaatsing,3: Percentage en plaatsing"</formula1>
    </dataValidation>
    <dataValidation type="list" allowBlank="1" showInputMessage="1" showErrorMessage="1" sqref="B17:B18 B14:B15">
      <formula1>"Ja,Nee"</formula1>
    </dataValidation>
  </dataValidations>
  <printOptions gridLines="1"/>
  <pageMargins left="0.39370078740157483" right="0.39370078740157483" top="0.98425196850393704" bottom="0.98425196850393704" header="0.51181102362204722" footer="0.51181102362204722"/>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0402" r:id="rId4" name="Button 2">
              <controlPr defaultSize="0" print="0" autoFill="0" autoPict="0" macro="[0]!verbergen_Tab">
                <anchor moveWithCells="1" sizeWithCells="1">
                  <from>
                    <xdr:col>2</xdr:col>
                    <xdr:colOff>285750</xdr:colOff>
                    <xdr:row>16</xdr:row>
                    <xdr:rowOff>57150</xdr:rowOff>
                  </from>
                  <to>
                    <xdr:col>2</xdr:col>
                    <xdr:colOff>3028950</xdr:colOff>
                    <xdr:row>17</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fitToPage="1"/>
  </sheetPr>
  <dimension ref="A1:J69"/>
  <sheetViews>
    <sheetView workbookViewId="0">
      <pane ySplit="4" topLeftCell="A5" activePane="bottomLeft" state="frozen"/>
      <selection activeCell="C5" sqref="C5:E5"/>
      <selection pane="bottomLeft" activeCell="A5" sqref="A5"/>
    </sheetView>
  </sheetViews>
  <sheetFormatPr defaultRowHeight="12.75" x14ac:dyDescent="0.2"/>
  <cols>
    <col min="1" max="1" width="8" style="1" customWidth="1"/>
    <col min="2" max="2" width="10" style="1" customWidth="1"/>
    <col min="3" max="3" width="28.140625" style="1" customWidth="1"/>
    <col min="4" max="4" width="31.28515625" style="1" customWidth="1"/>
    <col min="5" max="5" width="6.7109375" style="1" bestFit="1" customWidth="1"/>
    <col min="6" max="6" width="4.140625" style="1" bestFit="1" customWidth="1"/>
    <col min="7" max="7" width="23.28515625" style="1" customWidth="1"/>
    <col min="8" max="8" width="30.42578125" style="1" customWidth="1"/>
    <col min="9" max="10" width="0" hidden="1" customWidth="1"/>
  </cols>
  <sheetData>
    <row r="1" spans="1:10" x14ac:dyDescent="0.2">
      <c r="A1" s="356" t="s">
        <v>20</v>
      </c>
      <c r="B1" s="357"/>
      <c r="C1" s="357"/>
      <c r="D1" s="357"/>
      <c r="E1" s="357"/>
      <c r="F1" s="357"/>
      <c r="G1" s="357"/>
      <c r="H1" s="358"/>
      <c r="I1" s="96"/>
      <c r="J1" s="96"/>
    </row>
    <row r="2" spans="1:10" hidden="1" x14ac:dyDescent="0.2">
      <c r="A2" s="6"/>
      <c r="B2" s="6"/>
      <c r="C2" s="6"/>
      <c r="D2" s="6"/>
      <c r="E2" s="6"/>
      <c r="F2" s="6"/>
      <c r="G2" s="6"/>
      <c r="H2" s="6"/>
      <c r="I2" s="97"/>
      <c r="J2" s="97"/>
    </row>
    <row r="3" spans="1:10" ht="25.5" customHeight="1" x14ac:dyDescent="0.2">
      <c r="A3" s="7" t="s">
        <v>9</v>
      </c>
      <c r="B3" s="354" t="str">
        <f>Instellingen!B3</f>
        <v>Kring NVF</v>
      </c>
      <c r="C3" s="355"/>
      <c r="D3" s="355"/>
      <c r="E3" s="359" t="s">
        <v>108</v>
      </c>
      <c r="F3" s="359"/>
      <c r="G3" s="95" t="s">
        <v>34</v>
      </c>
      <c r="H3" s="94"/>
    </row>
    <row r="4" spans="1:10" x14ac:dyDescent="0.2">
      <c r="A4" s="3" t="s">
        <v>21</v>
      </c>
      <c r="B4" s="3" t="s">
        <v>7</v>
      </c>
      <c r="C4" s="98" t="s">
        <v>111</v>
      </c>
      <c r="D4" s="3" t="s">
        <v>1</v>
      </c>
      <c r="E4" s="3" t="s">
        <v>22</v>
      </c>
      <c r="F4" s="3" t="s">
        <v>24</v>
      </c>
      <c r="G4" s="3" t="s">
        <v>25</v>
      </c>
      <c r="H4" s="3" t="s">
        <v>26</v>
      </c>
      <c r="I4" s="97" t="str">
        <f>IF(C4&lt;&gt;"",RIGHT(C4,LEN(C4)-SEARCH(" ",C4,1)),"")</f>
        <v>/ amazone</v>
      </c>
      <c r="J4" s="97" t="str">
        <f>IF(C4&lt;&gt;"",LEFT(C4, SEARCH(" ",C4,1)),"")</f>
        <v xml:space="preserve">Ruiter </v>
      </c>
    </row>
    <row r="6" spans="1:10" x14ac:dyDescent="0.2">
      <c r="C6" s="1" t="s">
        <v>579</v>
      </c>
      <c r="D6" s="1" t="s">
        <v>590</v>
      </c>
    </row>
    <row r="7" spans="1:10" x14ac:dyDescent="0.2">
      <c r="A7" s="1">
        <v>1</v>
      </c>
      <c r="B7" s="1" t="s">
        <v>428</v>
      </c>
      <c r="C7" s="1" t="s">
        <v>447</v>
      </c>
      <c r="D7" s="1" t="s">
        <v>429</v>
      </c>
      <c r="E7" s="1" t="s">
        <v>27</v>
      </c>
      <c r="G7" s="1" t="s">
        <v>224</v>
      </c>
      <c r="H7" s="1" t="s">
        <v>578</v>
      </c>
    </row>
    <row r="8" spans="1:10" x14ac:dyDescent="0.2">
      <c r="A8" s="1">
        <v>2</v>
      </c>
      <c r="B8" s="1" t="s">
        <v>436</v>
      </c>
      <c r="C8" s="1" t="s">
        <v>451</v>
      </c>
      <c r="D8" s="1" t="s">
        <v>437</v>
      </c>
      <c r="E8" s="1" t="s">
        <v>27</v>
      </c>
      <c r="G8" s="1" t="s">
        <v>186</v>
      </c>
    </row>
    <row r="9" spans="1:10" x14ac:dyDescent="0.2">
      <c r="A9" s="1" t="s">
        <v>591</v>
      </c>
      <c r="B9" s="1" t="s">
        <v>432</v>
      </c>
      <c r="C9" s="1" t="s">
        <v>449</v>
      </c>
      <c r="D9" s="1" t="s">
        <v>433</v>
      </c>
      <c r="E9" s="1" t="s">
        <v>27</v>
      </c>
      <c r="G9" s="1" t="s">
        <v>167</v>
      </c>
    </row>
    <row r="10" spans="1:10" x14ac:dyDescent="0.2">
      <c r="A10" s="1" t="s">
        <v>592</v>
      </c>
      <c r="B10" s="1" t="s">
        <v>434</v>
      </c>
      <c r="C10" s="1" t="s">
        <v>450</v>
      </c>
      <c r="D10" s="1" t="s">
        <v>435</v>
      </c>
      <c r="E10" s="1" t="s">
        <v>27</v>
      </c>
      <c r="G10" s="1" t="s">
        <v>133</v>
      </c>
    </row>
    <row r="12" spans="1:10" x14ac:dyDescent="0.2">
      <c r="C12" s="1" t="s">
        <v>580</v>
      </c>
      <c r="D12" s="1" t="s">
        <v>593</v>
      </c>
    </row>
    <row r="13" spans="1:10" x14ac:dyDescent="0.2">
      <c r="A13" s="1">
        <v>1</v>
      </c>
      <c r="B13" s="1" t="s">
        <v>455</v>
      </c>
      <c r="C13" s="1" t="s">
        <v>471</v>
      </c>
      <c r="D13" s="1" t="s">
        <v>456</v>
      </c>
      <c r="E13" s="1" t="s">
        <v>28</v>
      </c>
      <c r="G13" s="1" t="s">
        <v>133</v>
      </c>
      <c r="H13" s="1" t="s">
        <v>578</v>
      </c>
    </row>
    <row r="14" spans="1:10" x14ac:dyDescent="0.2">
      <c r="A14" s="1">
        <v>2</v>
      </c>
      <c r="B14" s="1" t="s">
        <v>165</v>
      </c>
      <c r="C14" s="1" t="s">
        <v>312</v>
      </c>
      <c r="D14" s="1" t="s">
        <v>166</v>
      </c>
      <c r="E14" s="1" t="s">
        <v>28</v>
      </c>
      <c r="G14" s="1" t="s">
        <v>167</v>
      </c>
    </row>
    <row r="15" spans="1:10" x14ac:dyDescent="0.2">
      <c r="A15" s="1">
        <v>3</v>
      </c>
      <c r="B15" s="1" t="s">
        <v>168</v>
      </c>
      <c r="C15" s="1" t="s">
        <v>313</v>
      </c>
      <c r="D15" s="1" t="s">
        <v>169</v>
      </c>
      <c r="E15" s="1" t="s">
        <v>28</v>
      </c>
      <c r="G15" s="1" t="s">
        <v>122</v>
      </c>
    </row>
    <row r="16" spans="1:10" x14ac:dyDescent="0.2">
      <c r="A16" s="1">
        <v>4</v>
      </c>
      <c r="B16" s="1" t="s">
        <v>163</v>
      </c>
      <c r="C16" s="1" t="s">
        <v>311</v>
      </c>
      <c r="D16" s="1" t="s">
        <v>164</v>
      </c>
      <c r="E16" s="1" t="s">
        <v>28</v>
      </c>
      <c r="G16" s="1" t="s">
        <v>119</v>
      </c>
    </row>
    <row r="17" spans="1:8" x14ac:dyDescent="0.2">
      <c r="A17" s="1">
        <v>5</v>
      </c>
      <c r="B17" s="1" t="s">
        <v>172</v>
      </c>
      <c r="C17" s="1" t="s">
        <v>315</v>
      </c>
      <c r="D17" s="1" t="s">
        <v>173</v>
      </c>
      <c r="E17" s="1" t="s">
        <v>28</v>
      </c>
      <c r="G17" s="1" t="s">
        <v>133</v>
      </c>
    </row>
    <row r="18" spans="1:8" x14ac:dyDescent="0.2">
      <c r="A18" s="1" t="s">
        <v>591</v>
      </c>
      <c r="B18" s="1" t="s">
        <v>187</v>
      </c>
      <c r="C18" s="1" t="s">
        <v>322</v>
      </c>
      <c r="D18" s="1" t="s">
        <v>188</v>
      </c>
      <c r="E18" s="1" t="s">
        <v>28</v>
      </c>
      <c r="G18" s="1" t="s">
        <v>122</v>
      </c>
    </row>
    <row r="19" spans="1:8" x14ac:dyDescent="0.2">
      <c r="A19" s="1" t="s">
        <v>592</v>
      </c>
      <c r="B19" s="1" t="s">
        <v>174</v>
      </c>
      <c r="C19" s="1" t="s">
        <v>316</v>
      </c>
      <c r="D19" s="1" t="s">
        <v>175</v>
      </c>
      <c r="E19" s="1" t="s">
        <v>28</v>
      </c>
      <c r="G19" s="1" t="s">
        <v>133</v>
      </c>
    </row>
    <row r="21" spans="1:8" x14ac:dyDescent="0.2">
      <c r="C21" s="1" t="s">
        <v>581</v>
      </c>
      <c r="D21" s="1" t="s">
        <v>593</v>
      </c>
    </row>
    <row r="22" spans="1:8" x14ac:dyDescent="0.2">
      <c r="A22" s="1">
        <v>1</v>
      </c>
      <c r="B22" s="1" t="s">
        <v>375</v>
      </c>
      <c r="C22" s="1" t="s">
        <v>351</v>
      </c>
      <c r="D22" s="1" t="s">
        <v>376</v>
      </c>
      <c r="E22" s="1" t="s">
        <v>29</v>
      </c>
      <c r="G22" s="1" t="s">
        <v>133</v>
      </c>
      <c r="H22" s="1" t="s">
        <v>578</v>
      </c>
    </row>
    <row r="23" spans="1:8" x14ac:dyDescent="0.2">
      <c r="A23" s="1">
        <v>2</v>
      </c>
      <c r="B23" s="1" t="s">
        <v>117</v>
      </c>
      <c r="C23" s="1" t="s">
        <v>292</v>
      </c>
      <c r="D23" s="1" t="s">
        <v>118</v>
      </c>
      <c r="E23" s="1" t="s">
        <v>29</v>
      </c>
      <c r="G23" s="1" t="s">
        <v>119</v>
      </c>
    </row>
    <row r="24" spans="1:8" x14ac:dyDescent="0.2">
      <c r="A24" s="1">
        <v>3</v>
      </c>
      <c r="B24" s="1" t="s">
        <v>377</v>
      </c>
      <c r="C24" s="1" t="s">
        <v>404</v>
      </c>
      <c r="D24" s="1" t="s">
        <v>378</v>
      </c>
      <c r="E24" s="1" t="s">
        <v>29</v>
      </c>
      <c r="G24" s="1" t="s">
        <v>119</v>
      </c>
    </row>
    <row r="25" spans="1:8" x14ac:dyDescent="0.2">
      <c r="A25" s="1">
        <v>4</v>
      </c>
      <c r="B25" s="1" t="s">
        <v>125</v>
      </c>
      <c r="C25" s="1" t="s">
        <v>295</v>
      </c>
      <c r="D25" s="1" t="s">
        <v>126</v>
      </c>
      <c r="E25" s="1" t="s">
        <v>29</v>
      </c>
      <c r="G25" s="1" t="s">
        <v>127</v>
      </c>
    </row>
    <row r="26" spans="1:8" x14ac:dyDescent="0.2">
      <c r="A26" s="1">
        <v>5</v>
      </c>
      <c r="B26" s="1" t="s">
        <v>120</v>
      </c>
      <c r="C26" s="1" t="s">
        <v>293</v>
      </c>
      <c r="D26" s="1" t="s">
        <v>121</v>
      </c>
      <c r="E26" s="1" t="s">
        <v>29</v>
      </c>
      <c r="G26" s="1" t="s">
        <v>122</v>
      </c>
    </row>
    <row r="27" spans="1:8" x14ac:dyDescent="0.2">
      <c r="A27" s="1" t="s">
        <v>591</v>
      </c>
      <c r="B27" s="1" t="s">
        <v>134</v>
      </c>
      <c r="C27" s="1" t="s">
        <v>298</v>
      </c>
      <c r="D27" s="1" t="s">
        <v>135</v>
      </c>
      <c r="E27" s="1" t="s">
        <v>29</v>
      </c>
      <c r="G27" s="1" t="s">
        <v>122</v>
      </c>
    </row>
    <row r="28" spans="1:8" x14ac:dyDescent="0.2">
      <c r="A28" s="1" t="s">
        <v>592</v>
      </c>
      <c r="B28" s="1" t="s">
        <v>131</v>
      </c>
      <c r="C28" s="1" t="s">
        <v>297</v>
      </c>
      <c r="D28" s="1" t="s">
        <v>132</v>
      </c>
      <c r="E28" s="1" t="s">
        <v>29</v>
      </c>
      <c r="G28" s="1" t="s">
        <v>133</v>
      </c>
    </row>
    <row r="30" spans="1:8" x14ac:dyDescent="0.2">
      <c r="C30" s="1" t="s">
        <v>582</v>
      </c>
      <c r="D30" s="1" t="s">
        <v>594</v>
      </c>
    </row>
    <row r="31" spans="1:8" x14ac:dyDescent="0.2">
      <c r="A31" s="1">
        <v>1</v>
      </c>
      <c r="B31" s="1" t="s">
        <v>490</v>
      </c>
      <c r="C31" s="1" t="s">
        <v>351</v>
      </c>
      <c r="D31" s="1" t="s">
        <v>491</v>
      </c>
      <c r="E31" s="1" t="s">
        <v>30</v>
      </c>
      <c r="G31" s="1" t="s">
        <v>133</v>
      </c>
      <c r="H31" s="1" t="s">
        <v>578</v>
      </c>
    </row>
    <row r="32" spans="1:8" x14ac:dyDescent="0.2">
      <c r="A32" s="1">
        <v>2</v>
      </c>
      <c r="B32" s="1" t="s">
        <v>488</v>
      </c>
      <c r="C32" s="1" t="s">
        <v>542</v>
      </c>
      <c r="D32" s="1" t="s">
        <v>489</v>
      </c>
      <c r="E32" s="1" t="s">
        <v>30</v>
      </c>
      <c r="G32" s="1" t="s">
        <v>122</v>
      </c>
    </row>
    <row r="33" spans="1:8" x14ac:dyDescent="0.2">
      <c r="A33" s="1">
        <v>3</v>
      </c>
      <c r="B33" s="1" t="s">
        <v>412</v>
      </c>
      <c r="C33" s="1" t="s">
        <v>440</v>
      </c>
      <c r="D33" s="1" t="s">
        <v>413</v>
      </c>
      <c r="E33" s="1" t="s">
        <v>30</v>
      </c>
      <c r="G33" s="1" t="s">
        <v>122</v>
      </c>
    </row>
    <row r="34" spans="1:8" x14ac:dyDescent="0.2">
      <c r="A34" s="1">
        <v>4</v>
      </c>
      <c r="B34" s="1" t="s">
        <v>414</v>
      </c>
      <c r="C34" s="1" t="s">
        <v>441</v>
      </c>
      <c r="D34" s="1" t="s">
        <v>415</v>
      </c>
      <c r="E34" s="1" t="s">
        <v>30</v>
      </c>
      <c r="G34" s="1" t="s">
        <v>130</v>
      </c>
    </row>
    <row r="35" spans="1:8" x14ac:dyDescent="0.2">
      <c r="A35" s="1" t="s">
        <v>591</v>
      </c>
      <c r="B35" s="1" t="s">
        <v>492</v>
      </c>
      <c r="C35" s="1" t="s">
        <v>298</v>
      </c>
      <c r="D35" s="1" t="s">
        <v>493</v>
      </c>
      <c r="E35" s="1" t="s">
        <v>30</v>
      </c>
      <c r="G35" s="1" t="s">
        <v>122</v>
      </c>
    </row>
    <row r="36" spans="1:8" x14ac:dyDescent="0.2">
      <c r="A36" s="1" t="s">
        <v>592</v>
      </c>
      <c r="B36" s="1" t="s">
        <v>500</v>
      </c>
      <c r="C36" s="1" t="s">
        <v>546</v>
      </c>
      <c r="D36" s="1" t="s">
        <v>501</v>
      </c>
      <c r="E36" s="1" t="s">
        <v>30</v>
      </c>
      <c r="G36" s="1" t="s">
        <v>122</v>
      </c>
    </row>
    <row r="38" spans="1:8" x14ac:dyDescent="0.2">
      <c r="C38" s="1" t="s">
        <v>583</v>
      </c>
      <c r="D38" s="1" t="s">
        <v>595</v>
      </c>
    </row>
    <row r="39" spans="1:8" x14ac:dyDescent="0.2">
      <c r="A39" s="1">
        <v>1</v>
      </c>
      <c r="B39" s="1" t="s">
        <v>514</v>
      </c>
      <c r="C39" s="1" t="s">
        <v>553</v>
      </c>
      <c r="D39" s="1" t="s">
        <v>515</v>
      </c>
      <c r="E39" s="1" t="s">
        <v>31</v>
      </c>
      <c r="G39" s="1" t="s">
        <v>122</v>
      </c>
      <c r="H39" s="1" t="s">
        <v>578</v>
      </c>
    </row>
    <row r="40" spans="1:8" x14ac:dyDescent="0.2">
      <c r="A40" s="1">
        <v>2</v>
      </c>
      <c r="B40" s="1" t="s">
        <v>521</v>
      </c>
      <c r="C40" s="1" t="s">
        <v>556</v>
      </c>
      <c r="D40" s="1" t="s">
        <v>522</v>
      </c>
      <c r="E40" s="1" t="s">
        <v>31</v>
      </c>
      <c r="G40" s="1" t="s">
        <v>133</v>
      </c>
    </row>
    <row r="41" spans="1:8" x14ac:dyDescent="0.2">
      <c r="A41" s="1">
        <v>3</v>
      </c>
      <c r="B41" s="1" t="s">
        <v>525</v>
      </c>
      <c r="C41" s="1" t="s">
        <v>558</v>
      </c>
      <c r="D41" s="1" t="s">
        <v>526</v>
      </c>
      <c r="E41" s="1" t="s">
        <v>31</v>
      </c>
      <c r="G41" s="1" t="s">
        <v>127</v>
      </c>
    </row>
    <row r="42" spans="1:8" x14ac:dyDescent="0.2">
      <c r="A42" s="1">
        <v>4</v>
      </c>
      <c r="B42" s="1" t="s">
        <v>422</v>
      </c>
      <c r="C42" s="1" t="s">
        <v>444</v>
      </c>
      <c r="D42" s="1" t="s">
        <v>423</v>
      </c>
      <c r="E42" s="1" t="s">
        <v>31</v>
      </c>
      <c r="G42" s="1" t="s">
        <v>133</v>
      </c>
    </row>
    <row r="43" spans="1:8" x14ac:dyDescent="0.2">
      <c r="A43" s="1">
        <v>5</v>
      </c>
      <c r="B43" s="1" t="s">
        <v>516</v>
      </c>
      <c r="C43" s="1" t="s">
        <v>554</v>
      </c>
      <c r="D43" s="1" t="s">
        <v>517</v>
      </c>
      <c r="E43" s="1" t="s">
        <v>31</v>
      </c>
      <c r="G43" s="1" t="s">
        <v>145</v>
      </c>
    </row>
    <row r="44" spans="1:8" x14ac:dyDescent="0.2">
      <c r="A44" s="1">
        <v>6</v>
      </c>
      <c r="B44" s="1" t="s">
        <v>424</v>
      </c>
      <c r="C44" s="1" t="s">
        <v>445</v>
      </c>
      <c r="D44" s="1" t="s">
        <v>425</v>
      </c>
      <c r="E44" s="1" t="s">
        <v>31</v>
      </c>
      <c r="G44" s="1" t="s">
        <v>133</v>
      </c>
    </row>
    <row r="45" spans="1:8" x14ac:dyDescent="0.2">
      <c r="A45" s="1" t="s">
        <v>591</v>
      </c>
      <c r="B45" s="1" t="s">
        <v>426</v>
      </c>
      <c r="C45" s="1" t="s">
        <v>446</v>
      </c>
      <c r="D45" s="1" t="s">
        <v>427</v>
      </c>
      <c r="E45" s="1" t="s">
        <v>31</v>
      </c>
      <c r="G45" s="1" t="s">
        <v>186</v>
      </c>
    </row>
    <row r="47" spans="1:8" x14ac:dyDescent="0.2">
      <c r="C47" s="1" t="s">
        <v>584</v>
      </c>
      <c r="D47" s="1" t="s">
        <v>594</v>
      </c>
    </row>
    <row r="48" spans="1:8" x14ac:dyDescent="0.2">
      <c r="A48" s="1">
        <v>1</v>
      </c>
      <c r="B48" s="1" t="s">
        <v>227</v>
      </c>
      <c r="C48" s="1" t="s">
        <v>338</v>
      </c>
      <c r="D48" s="1" t="s">
        <v>228</v>
      </c>
      <c r="E48" s="1" t="s">
        <v>32</v>
      </c>
      <c r="G48" s="1" t="s">
        <v>133</v>
      </c>
      <c r="H48" s="1" t="s">
        <v>578</v>
      </c>
    </row>
    <row r="49" spans="1:8" x14ac:dyDescent="0.2">
      <c r="A49" s="1">
        <v>2</v>
      </c>
      <c r="B49" s="1" t="s">
        <v>222</v>
      </c>
      <c r="C49" s="1" t="s">
        <v>337</v>
      </c>
      <c r="D49" s="1" t="s">
        <v>223</v>
      </c>
      <c r="E49" s="1" t="s">
        <v>32</v>
      </c>
      <c r="G49" s="1" t="s">
        <v>224</v>
      </c>
    </row>
    <row r="50" spans="1:8" x14ac:dyDescent="0.2">
      <c r="A50" s="1">
        <v>3</v>
      </c>
      <c r="B50" s="1" t="s">
        <v>225</v>
      </c>
      <c r="C50" s="1" t="s">
        <v>300</v>
      </c>
      <c r="D50" s="1" t="s">
        <v>226</v>
      </c>
      <c r="E50" s="1" t="s">
        <v>32</v>
      </c>
      <c r="G50" s="1" t="s">
        <v>130</v>
      </c>
    </row>
    <row r="51" spans="1:8" x14ac:dyDescent="0.2">
      <c r="A51" s="1">
        <v>4</v>
      </c>
      <c r="B51" s="1" t="s">
        <v>240</v>
      </c>
      <c r="C51" s="1" t="s">
        <v>344</v>
      </c>
      <c r="D51" s="1" t="s">
        <v>241</v>
      </c>
      <c r="E51" s="1" t="s">
        <v>32</v>
      </c>
      <c r="G51" s="1" t="s">
        <v>242</v>
      </c>
    </row>
    <row r="52" spans="1:8" x14ac:dyDescent="0.2">
      <c r="A52" s="1" t="s">
        <v>591</v>
      </c>
      <c r="B52" s="1" t="s">
        <v>231</v>
      </c>
      <c r="C52" s="1" t="s">
        <v>340</v>
      </c>
      <c r="D52" s="1" t="s">
        <v>232</v>
      </c>
      <c r="E52" s="1" t="s">
        <v>32</v>
      </c>
      <c r="G52" s="1" t="s">
        <v>167</v>
      </c>
    </row>
    <row r="53" spans="1:8" x14ac:dyDescent="0.2">
      <c r="A53" s="1" t="s">
        <v>592</v>
      </c>
      <c r="B53" s="1" t="s">
        <v>229</v>
      </c>
      <c r="C53" s="1" t="s">
        <v>339</v>
      </c>
      <c r="D53" s="1" t="s">
        <v>230</v>
      </c>
      <c r="E53" s="1" t="s">
        <v>32</v>
      </c>
      <c r="G53" s="1" t="s">
        <v>133</v>
      </c>
    </row>
    <row r="55" spans="1:8" x14ac:dyDescent="0.2">
      <c r="C55" s="1" t="s">
        <v>585</v>
      </c>
      <c r="D55" s="1" t="s">
        <v>596</v>
      </c>
    </row>
    <row r="56" spans="1:8" x14ac:dyDescent="0.2">
      <c r="A56" s="1">
        <v>1</v>
      </c>
      <c r="B56" s="1" t="s">
        <v>371</v>
      </c>
      <c r="C56" s="1" t="s">
        <v>402</v>
      </c>
      <c r="D56" s="1" t="s">
        <v>372</v>
      </c>
      <c r="E56" s="1" t="s">
        <v>33</v>
      </c>
      <c r="G56" s="1" t="s">
        <v>133</v>
      </c>
      <c r="H56" s="1" t="s">
        <v>578</v>
      </c>
    </row>
    <row r="57" spans="1:8" x14ac:dyDescent="0.2">
      <c r="A57" s="1">
        <v>2</v>
      </c>
      <c r="B57" s="1" t="s">
        <v>263</v>
      </c>
      <c r="C57" s="1" t="s">
        <v>338</v>
      </c>
      <c r="D57" s="1" t="s">
        <v>264</v>
      </c>
      <c r="E57" s="1" t="s">
        <v>33</v>
      </c>
      <c r="G57" s="1" t="s">
        <v>133</v>
      </c>
    </row>
    <row r="58" spans="1:8" x14ac:dyDescent="0.2">
      <c r="A58" s="1">
        <v>3</v>
      </c>
      <c r="B58" s="1" t="s">
        <v>261</v>
      </c>
      <c r="C58" s="1" t="s">
        <v>298</v>
      </c>
      <c r="D58" s="1" t="s">
        <v>262</v>
      </c>
      <c r="E58" s="1" t="s">
        <v>33</v>
      </c>
      <c r="G58" s="1" t="s">
        <v>122</v>
      </c>
    </row>
    <row r="59" spans="1:8" x14ac:dyDescent="0.2">
      <c r="A59" s="1" t="s">
        <v>591</v>
      </c>
      <c r="B59" s="1" t="s">
        <v>259</v>
      </c>
      <c r="C59" s="1" t="s">
        <v>352</v>
      </c>
      <c r="D59" s="1" t="s">
        <v>260</v>
      </c>
      <c r="E59" s="1" t="s">
        <v>33</v>
      </c>
      <c r="G59" s="1" t="s">
        <v>242</v>
      </c>
    </row>
    <row r="60" spans="1:8" x14ac:dyDescent="0.2">
      <c r="A60" s="1" t="s">
        <v>592</v>
      </c>
      <c r="B60" s="1" t="s">
        <v>265</v>
      </c>
      <c r="C60" s="1" t="s">
        <v>353</v>
      </c>
      <c r="D60" s="1" t="s">
        <v>266</v>
      </c>
      <c r="E60" s="1" t="s">
        <v>33</v>
      </c>
      <c r="G60" s="1" t="s">
        <v>119</v>
      </c>
    </row>
    <row r="62" spans="1:8" x14ac:dyDescent="0.2">
      <c r="C62" s="1" t="s">
        <v>586</v>
      </c>
      <c r="D62" s="1" t="s">
        <v>593</v>
      </c>
    </row>
    <row r="63" spans="1:8" x14ac:dyDescent="0.2">
      <c r="A63" s="1">
        <v>1</v>
      </c>
      <c r="B63" s="1" t="s">
        <v>271</v>
      </c>
      <c r="C63" s="1" t="s">
        <v>305</v>
      </c>
      <c r="D63" s="1" t="s">
        <v>272</v>
      </c>
      <c r="E63" s="1" t="s">
        <v>107</v>
      </c>
      <c r="G63" s="1" t="s">
        <v>133</v>
      </c>
      <c r="H63" s="1" t="s">
        <v>578</v>
      </c>
    </row>
    <row r="64" spans="1:8" x14ac:dyDescent="0.2">
      <c r="A64" s="1">
        <v>2</v>
      </c>
      <c r="B64" s="1" t="s">
        <v>273</v>
      </c>
      <c r="C64" s="1" t="s">
        <v>356</v>
      </c>
      <c r="D64" s="1" t="s">
        <v>274</v>
      </c>
      <c r="E64" s="1" t="s">
        <v>107</v>
      </c>
      <c r="G64" s="1" t="s">
        <v>119</v>
      </c>
    </row>
    <row r="65" spans="1:8" x14ac:dyDescent="0.2">
      <c r="A65" s="1">
        <v>3</v>
      </c>
      <c r="B65" s="1" t="s">
        <v>275</v>
      </c>
      <c r="C65" s="1" t="s">
        <v>357</v>
      </c>
      <c r="D65" s="1" t="s">
        <v>276</v>
      </c>
      <c r="E65" s="1" t="s">
        <v>107</v>
      </c>
      <c r="G65" s="1" t="s">
        <v>119</v>
      </c>
    </row>
    <row r="66" spans="1:8" x14ac:dyDescent="0.2">
      <c r="A66" s="1">
        <v>4</v>
      </c>
      <c r="B66" s="1" t="s">
        <v>287</v>
      </c>
      <c r="C66" s="1" t="s">
        <v>362</v>
      </c>
      <c r="D66" s="1" t="s">
        <v>288</v>
      </c>
      <c r="E66" s="1" t="s">
        <v>107</v>
      </c>
      <c r="G66" s="1" t="s">
        <v>130</v>
      </c>
    </row>
    <row r="67" spans="1:8" x14ac:dyDescent="0.2">
      <c r="A67" s="1">
        <v>5</v>
      </c>
      <c r="B67" s="1" t="s">
        <v>279</v>
      </c>
      <c r="C67" s="1" t="s">
        <v>359</v>
      </c>
      <c r="D67" s="1" t="s">
        <v>280</v>
      </c>
      <c r="E67" s="1" t="s">
        <v>107</v>
      </c>
      <c r="G67" s="1" t="s">
        <v>133</v>
      </c>
    </row>
    <row r="68" spans="1:8" x14ac:dyDescent="0.2">
      <c r="A68" s="1" t="s">
        <v>591</v>
      </c>
      <c r="B68" s="1" t="s">
        <v>277</v>
      </c>
      <c r="C68" s="1" t="s">
        <v>358</v>
      </c>
      <c r="D68" s="1" t="s">
        <v>278</v>
      </c>
      <c r="E68" s="1" t="s">
        <v>107</v>
      </c>
      <c r="G68" s="1" t="s">
        <v>122</v>
      </c>
      <c r="H68" s="1" t="s">
        <v>589</v>
      </c>
    </row>
    <row r="69" spans="1:8" x14ac:dyDescent="0.2">
      <c r="A69" s="1" t="s">
        <v>592</v>
      </c>
      <c r="B69" s="1" t="s">
        <v>285</v>
      </c>
      <c r="C69" s="1" t="s">
        <v>361</v>
      </c>
      <c r="D69" s="1" t="s">
        <v>286</v>
      </c>
      <c r="E69" s="1" t="s">
        <v>107</v>
      </c>
      <c r="G69" s="1" t="s">
        <v>122</v>
      </c>
    </row>
  </sheetData>
  <sheetProtection sheet="1" objects="1" scenarios="1"/>
  <mergeCells count="3">
    <mergeCell ref="B3:D3"/>
    <mergeCell ref="A1:H1"/>
    <mergeCell ref="E3:F3"/>
  </mergeCells>
  <phoneticPr fontId="0" type="noConversion"/>
  <printOptions gridLines="1"/>
  <pageMargins left="0.19685039370078741" right="0.19685039370078741" top="0.98425196850393704" bottom="0.98425196850393704" header="0.51181102362204722" footer="0.51181102362204722"/>
  <pageSetup paperSize="9" fitToHeight="1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Afvaardiging">
                <anchor moveWithCells="1" sizeWithCells="1">
                  <from>
                    <xdr:col>6</xdr:col>
                    <xdr:colOff>1276350</xdr:colOff>
                    <xdr:row>2</xdr:row>
                    <xdr:rowOff>9525</xdr:rowOff>
                  </from>
                  <to>
                    <xdr:col>7</xdr:col>
                    <xdr:colOff>2000250</xdr:colOff>
                    <xdr:row>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70"/>
  <dimension ref="A1:BN20"/>
  <sheetViews>
    <sheetView workbookViewId="0">
      <pane xSplit="5" ySplit="8" topLeftCell="F9" activePane="bottomRight" state="frozen"/>
      <selection activeCell="C5" sqref="C5:E5"/>
      <selection pane="topRight" activeCell="C5" sqref="C5:E5"/>
      <selection pane="bottomLeft" activeCell="C5" sqref="C5:E5"/>
      <selection pane="bottomRight" activeCell="BL27" sqref="BL27"/>
    </sheetView>
  </sheetViews>
  <sheetFormatPr defaultColWidth="9.140625" defaultRowHeight="12.75" x14ac:dyDescent="0.2"/>
  <cols>
    <col min="1" max="1" width="3.28515625" style="169" bestFit="1" customWidth="1"/>
    <col min="2" max="2" width="10.140625" style="169" customWidth="1"/>
    <col min="3" max="4" width="22.7109375" style="169" customWidth="1"/>
    <col min="5" max="5" width="4.140625" style="169" hidden="1" customWidth="1"/>
    <col min="6" max="6" width="18.7109375" style="169" customWidth="1"/>
    <col min="7" max="7" width="2.7109375" style="188" customWidth="1"/>
    <col min="8" max="8" width="5.7109375" style="188" customWidth="1"/>
    <col min="9" max="9" width="5.7109375" style="188" hidden="1" customWidth="1"/>
    <col min="10" max="10" width="5.7109375" style="162" hidden="1" customWidth="1"/>
    <col min="11" max="12" width="3.7109375" style="188" customWidth="1"/>
    <col min="13" max="13" width="3" style="188" customWidth="1"/>
    <col min="14" max="14" width="3.85546875" style="189" customWidth="1"/>
    <col min="15" max="15" width="2.7109375" style="190" customWidth="1"/>
    <col min="16" max="16" width="5.7109375" style="190" customWidth="1"/>
    <col min="17" max="17" width="5.7109375" style="190" hidden="1" customWidth="1"/>
    <col min="18" max="18" width="5.7109375" style="164" hidden="1" customWidth="1"/>
    <col min="19" max="20" width="3.7109375" style="190" customWidth="1"/>
    <col min="21" max="21" width="3" style="190" customWidth="1"/>
    <col min="22" max="22" width="3.85546875" style="191" customWidth="1"/>
    <col min="23" max="23" width="2.7109375" style="192" customWidth="1"/>
    <col min="24" max="24" width="5.7109375" style="192" customWidth="1"/>
    <col min="25" max="25" width="5.7109375" style="192" hidden="1" customWidth="1"/>
    <col min="26" max="26" width="5.7109375" style="166" hidden="1" customWidth="1"/>
    <col min="27" max="28" width="3.7109375" style="192" customWidth="1"/>
    <col min="29" max="29" width="3" style="192" customWidth="1"/>
    <col min="30" max="30" width="3.85546875" style="193" customWidth="1"/>
    <col min="31" max="31" width="2.7109375" style="190" hidden="1" customWidth="1"/>
    <col min="32" max="33" width="5.7109375" style="190" hidden="1" customWidth="1"/>
    <col min="34" max="34" width="5.7109375" style="164" hidden="1" customWidth="1"/>
    <col min="35" max="36" width="3.7109375" style="190" hidden="1" customWidth="1"/>
    <col min="37" max="37" width="3" style="190" hidden="1" customWidth="1"/>
    <col min="38" max="38" width="3.85546875" style="191" hidden="1" customWidth="1"/>
    <col min="39" max="39" width="2.7109375" style="192" hidden="1" customWidth="1"/>
    <col min="40" max="41" width="5.7109375" style="192" hidden="1" customWidth="1"/>
    <col min="42" max="42" width="5.7109375" style="166" hidden="1" customWidth="1"/>
    <col min="43" max="44" width="3.7109375" style="192" hidden="1" customWidth="1"/>
    <col min="45" max="45" width="3" style="192" hidden="1" customWidth="1"/>
    <col min="46" max="46" width="3.85546875" style="193" hidden="1" customWidth="1"/>
    <col min="47" max="47" width="2.7109375" style="190" hidden="1" customWidth="1"/>
    <col min="48" max="49" width="5.7109375" style="190" hidden="1" customWidth="1"/>
    <col min="50" max="50" width="5.7109375" style="164" hidden="1" customWidth="1"/>
    <col min="51" max="52" width="3.7109375" style="190" hidden="1" customWidth="1"/>
    <col min="53" max="53" width="3" style="190" hidden="1" customWidth="1"/>
    <col min="54" max="54" width="3.85546875" style="190" hidden="1" customWidth="1"/>
    <col min="55" max="55" width="5.28515625" style="159" customWidth="1"/>
    <col min="56" max="56" width="6.140625" style="159" hidden="1" customWidth="1"/>
    <col min="57" max="57" width="5.28515625" style="159" customWidth="1"/>
    <col min="58" max="58" width="5.28515625" style="159" hidden="1" customWidth="1"/>
    <col min="59" max="60" width="6" style="159" hidden="1" customWidth="1"/>
    <col min="61" max="61" width="6" style="159" customWidth="1"/>
    <col min="62" max="62" width="6" style="159" hidden="1" customWidth="1"/>
    <col min="63" max="63" width="4" style="169" customWidth="1"/>
    <col min="64" max="64" width="4.85546875" style="169" customWidth="1"/>
    <col min="65" max="65" width="5.5703125" style="169" customWidth="1"/>
    <col min="66" max="66" width="17.28515625" style="169" customWidth="1"/>
    <col min="67" max="16384" width="9.140625" style="159"/>
  </cols>
  <sheetData>
    <row r="1" spans="1:66" x14ac:dyDescent="0.2">
      <c r="A1" s="218" t="s">
        <v>8</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20"/>
    </row>
    <row r="2" spans="1:66" ht="12.75" hidden="1" customHeight="1" x14ac:dyDescent="0.2">
      <c r="A2" s="160"/>
      <c r="B2" s="160"/>
      <c r="C2" s="160">
        <v>1</v>
      </c>
      <c r="D2" s="160">
        <f>FLOOR((C2+3)/4,1)</f>
        <v>1</v>
      </c>
      <c r="E2" s="160"/>
      <c r="F2" s="160"/>
      <c r="G2" s="161"/>
      <c r="H2" s="161">
        <v>192</v>
      </c>
      <c r="I2" s="162">
        <v>190</v>
      </c>
      <c r="J2" s="162">
        <f>H2+I2</f>
        <v>382</v>
      </c>
      <c r="K2" s="162"/>
      <c r="L2" s="162"/>
      <c r="M2" s="162"/>
      <c r="N2" s="163">
        <v>1</v>
      </c>
      <c r="O2" s="164"/>
      <c r="P2" s="164">
        <v>193</v>
      </c>
      <c r="Q2" s="164">
        <v>193</v>
      </c>
      <c r="R2" s="164">
        <f>P2+Q2</f>
        <v>386</v>
      </c>
      <c r="S2" s="164"/>
      <c r="T2" s="164"/>
      <c r="U2" s="164"/>
      <c r="V2" s="165">
        <v>2</v>
      </c>
      <c r="W2" s="166"/>
      <c r="X2" s="166">
        <v>198</v>
      </c>
      <c r="Y2" s="166">
        <v>198</v>
      </c>
      <c r="Z2" s="166">
        <f>X2+Y2</f>
        <v>396</v>
      </c>
      <c r="AA2" s="166"/>
      <c r="AB2" s="166"/>
      <c r="AC2" s="166"/>
      <c r="AD2" s="167">
        <v>3</v>
      </c>
      <c r="AE2" s="164"/>
      <c r="AF2" s="164">
        <v>177</v>
      </c>
      <c r="AG2" s="164">
        <v>177</v>
      </c>
      <c r="AH2" s="164">
        <f>AF2+AG2</f>
        <v>354</v>
      </c>
      <c r="AI2" s="164"/>
      <c r="AJ2" s="164"/>
      <c r="AK2" s="164"/>
      <c r="AL2" s="165">
        <v>4</v>
      </c>
      <c r="AM2" s="166"/>
      <c r="AN2" s="166">
        <v>178</v>
      </c>
      <c r="AO2" s="166">
        <v>178</v>
      </c>
      <c r="AP2" s="166">
        <f>AN2+AO2</f>
        <v>356</v>
      </c>
      <c r="AQ2" s="166"/>
      <c r="AR2" s="166"/>
      <c r="AS2" s="166"/>
      <c r="AT2" s="167">
        <v>5</v>
      </c>
      <c r="AU2" s="164"/>
      <c r="AV2" s="164">
        <v>179</v>
      </c>
      <c r="AW2" s="164">
        <v>179</v>
      </c>
      <c r="AX2" s="164">
        <f>AV2+AW2</f>
        <v>358</v>
      </c>
      <c r="AY2" s="164"/>
      <c r="AZ2" s="164"/>
      <c r="BA2" s="164"/>
      <c r="BB2" s="164">
        <v>6</v>
      </c>
      <c r="BC2" s="159">
        <f>N2+V2+AD2+AL2+AT2+BB2</f>
        <v>21</v>
      </c>
      <c r="BD2" s="159">
        <f>J2+R2+Z2+AH2+AP2+AX2</f>
        <v>2232</v>
      </c>
      <c r="BE2" s="168">
        <f>IF($O$4&gt;0,(LARGE(($N2,$V2,$AD2,$AL2,$AT2,$BB2),1)),"0")</f>
        <v>6</v>
      </c>
      <c r="BF2" s="168">
        <f>IF($O$4&gt;0,(LARGE(($N2,$V2,$AD2,$AL2,$AT2,$BB2),2)),"0")</f>
        <v>5</v>
      </c>
      <c r="BG2" s="159">
        <v>354</v>
      </c>
      <c r="BH2" s="159">
        <v>354</v>
      </c>
      <c r="BI2" s="168">
        <f>BC2-BE2-BF2</f>
        <v>10</v>
      </c>
      <c r="BJ2" s="159">
        <f>BD2-BG2-BH2</f>
        <v>1524</v>
      </c>
      <c r="BK2" s="159"/>
      <c r="BL2" s="159"/>
      <c r="BN2" s="159"/>
    </row>
    <row r="3" spans="1:66" x14ac:dyDescent="0.2">
      <c r="A3" s="199" t="s">
        <v>9</v>
      </c>
      <c r="B3" s="201"/>
      <c r="C3" s="221" t="str">
        <f>[1]Instellingen!B3</f>
        <v>Kring NVF</v>
      </c>
      <c r="D3" s="222"/>
      <c r="E3" s="223"/>
      <c r="F3" s="199" t="s">
        <v>43</v>
      </c>
      <c r="G3" s="200"/>
      <c r="H3" s="200"/>
      <c r="I3" s="200"/>
      <c r="J3" s="200"/>
      <c r="K3" s="200"/>
      <c r="L3" s="200"/>
      <c r="M3" s="200"/>
      <c r="N3" s="201"/>
      <c r="O3" s="224">
        <v>2</v>
      </c>
      <c r="P3" s="225"/>
      <c r="Q3" s="225"/>
      <c r="R3" s="225"/>
      <c r="S3" s="225"/>
      <c r="T3" s="225"/>
      <c r="U3" s="225"/>
      <c r="V3" s="226"/>
      <c r="W3" s="227"/>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9"/>
      <c r="BC3" s="199" t="s">
        <v>41</v>
      </c>
      <c r="BD3" s="200"/>
      <c r="BE3" s="200"/>
      <c r="BF3" s="200"/>
      <c r="BG3" s="200"/>
      <c r="BH3" s="200"/>
      <c r="BI3" s="200"/>
      <c r="BJ3" s="200"/>
      <c r="BK3" s="201"/>
      <c r="BL3" s="170">
        <f>[1]Instellingen!B6</f>
        <v>3</v>
      </c>
      <c r="BM3" s="227"/>
      <c r="BN3" s="228"/>
    </row>
    <row r="4" spans="1:66" x14ac:dyDescent="0.2">
      <c r="A4" s="199" t="s">
        <v>10</v>
      </c>
      <c r="B4" s="201"/>
      <c r="C4" s="236" t="s">
        <v>27</v>
      </c>
      <c r="D4" s="222"/>
      <c r="E4" s="223"/>
      <c r="F4" s="199" t="s">
        <v>72</v>
      </c>
      <c r="G4" s="200"/>
      <c r="H4" s="200"/>
      <c r="I4" s="200"/>
      <c r="J4" s="200"/>
      <c r="K4" s="200"/>
      <c r="L4" s="200"/>
      <c r="M4" s="200"/>
      <c r="N4" s="201"/>
      <c r="O4" s="196">
        <f>[1]Instellingen!B7</f>
        <v>1</v>
      </c>
      <c r="P4" s="197"/>
      <c r="Q4" s="197"/>
      <c r="R4" s="197"/>
      <c r="S4" s="197"/>
      <c r="T4" s="197"/>
      <c r="U4" s="197"/>
      <c r="V4" s="198"/>
      <c r="W4" s="230"/>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2"/>
      <c r="BC4" s="199"/>
      <c r="BD4" s="200"/>
      <c r="BE4" s="200"/>
      <c r="BF4" s="200"/>
      <c r="BG4" s="200"/>
      <c r="BH4" s="200"/>
      <c r="BI4" s="200"/>
      <c r="BJ4" s="200"/>
      <c r="BK4" s="201"/>
      <c r="BL4" s="170"/>
      <c r="BM4" s="230"/>
      <c r="BN4" s="231"/>
    </row>
    <row r="5" spans="1:66" x14ac:dyDescent="0.2">
      <c r="A5" s="199" t="s">
        <v>11</v>
      </c>
      <c r="B5" s="201"/>
      <c r="C5" s="236"/>
      <c r="D5" s="222"/>
      <c r="E5" s="223"/>
      <c r="F5" s="199" t="s">
        <v>12</v>
      </c>
      <c r="G5" s="200"/>
      <c r="H5" s="200"/>
      <c r="I5" s="200"/>
      <c r="J5" s="200"/>
      <c r="K5" s="200"/>
      <c r="L5" s="200"/>
      <c r="M5" s="200"/>
      <c r="N5" s="201"/>
      <c r="O5" s="196">
        <f>[1]Instellingen!B5</f>
        <v>99</v>
      </c>
      <c r="P5" s="197"/>
      <c r="Q5" s="197"/>
      <c r="R5" s="197"/>
      <c r="S5" s="197"/>
      <c r="T5" s="197"/>
      <c r="U5" s="197"/>
      <c r="V5" s="198"/>
      <c r="W5" s="233"/>
      <c r="X5" s="234"/>
      <c r="Y5" s="234"/>
      <c r="Z5" s="234"/>
      <c r="AA5" s="234"/>
      <c r="AB5" s="234"/>
      <c r="AC5" s="234"/>
      <c r="AD5" s="234"/>
      <c r="AE5" s="234"/>
      <c r="AF5" s="234"/>
      <c r="AG5" s="234"/>
      <c r="AH5" s="234"/>
      <c r="AI5" s="234"/>
      <c r="AJ5" s="234"/>
      <c r="AK5" s="234"/>
      <c r="AL5" s="234"/>
      <c r="AM5" s="234"/>
      <c r="AN5" s="234"/>
      <c r="AO5" s="234"/>
      <c r="AP5" s="234"/>
      <c r="AQ5" s="234"/>
      <c r="AR5" s="234"/>
      <c r="AS5" s="234"/>
      <c r="AT5" s="234"/>
      <c r="AU5" s="234"/>
      <c r="AV5" s="234"/>
      <c r="AW5" s="234"/>
      <c r="AX5" s="234"/>
      <c r="AY5" s="234"/>
      <c r="AZ5" s="234"/>
      <c r="BA5" s="234"/>
      <c r="BB5" s="235"/>
      <c r="BC5" s="199" t="s">
        <v>13</v>
      </c>
      <c r="BD5" s="200"/>
      <c r="BE5" s="200"/>
      <c r="BF5" s="200"/>
      <c r="BG5" s="200"/>
      <c r="BH5" s="200"/>
      <c r="BI5" s="200"/>
      <c r="BJ5" s="200"/>
      <c r="BK5" s="201"/>
      <c r="BL5" s="171">
        <v>2</v>
      </c>
      <c r="BM5" s="230"/>
      <c r="BN5" s="231"/>
    </row>
    <row r="6" spans="1:66" ht="12.75" customHeight="1" x14ac:dyDescent="0.2">
      <c r="A6" s="202"/>
      <c r="B6" s="202"/>
      <c r="C6" s="202"/>
      <c r="D6" s="202"/>
      <c r="E6" s="203"/>
      <c r="F6" s="172" t="s">
        <v>14</v>
      </c>
      <c r="G6" s="206" t="str">
        <f>[1]Instellingen!B36</f>
        <v>Hulshorst/WenumWiesel</v>
      </c>
      <c r="H6" s="207"/>
      <c r="I6" s="207"/>
      <c r="J6" s="207"/>
      <c r="K6" s="207"/>
      <c r="L6" s="207"/>
      <c r="M6" s="207"/>
      <c r="N6" s="208"/>
      <c r="O6" s="209" t="str">
        <f>[1]Instellingen!B37</f>
        <v>Nunspeet/Wezep</v>
      </c>
      <c r="P6" s="210"/>
      <c r="Q6" s="210"/>
      <c r="R6" s="210"/>
      <c r="S6" s="210"/>
      <c r="T6" s="210"/>
      <c r="U6" s="210"/>
      <c r="V6" s="211"/>
      <c r="W6" s="212" t="str">
        <f>[1]Instellingen!B38</f>
        <v>Vaassen/Hulshorst</v>
      </c>
      <c r="X6" s="213"/>
      <c r="Y6" s="213"/>
      <c r="Z6" s="213"/>
      <c r="AA6" s="213"/>
      <c r="AB6" s="213"/>
      <c r="AC6" s="213"/>
      <c r="AD6" s="214"/>
      <c r="AE6" s="209">
        <f>[1]Instellingen!B39</f>
        <v>0</v>
      </c>
      <c r="AF6" s="210"/>
      <c r="AG6" s="210"/>
      <c r="AH6" s="210"/>
      <c r="AI6" s="210"/>
      <c r="AJ6" s="210"/>
      <c r="AK6" s="210"/>
      <c r="AL6" s="211"/>
      <c r="AM6" s="212">
        <f>[1]Instellingen!B40</f>
        <v>0</v>
      </c>
      <c r="AN6" s="213"/>
      <c r="AO6" s="213"/>
      <c r="AP6" s="213"/>
      <c r="AQ6" s="213"/>
      <c r="AR6" s="213"/>
      <c r="AS6" s="213"/>
      <c r="AT6" s="214"/>
      <c r="AU6" s="209">
        <f>[1]Instellingen!B41</f>
        <v>0</v>
      </c>
      <c r="AV6" s="210"/>
      <c r="AW6" s="210"/>
      <c r="AX6" s="210"/>
      <c r="AY6" s="210"/>
      <c r="AZ6" s="210"/>
      <c r="BA6" s="210"/>
      <c r="BB6" s="211"/>
      <c r="BC6" s="199" t="s">
        <v>34</v>
      </c>
      <c r="BD6" s="200"/>
      <c r="BE6" s="200"/>
      <c r="BF6" s="200"/>
      <c r="BG6" s="200"/>
      <c r="BH6" s="201"/>
      <c r="BI6" s="173" t="s">
        <v>35</v>
      </c>
      <c r="BJ6" s="174"/>
      <c r="BK6" s="175"/>
      <c r="BL6" s="176">
        <v>180</v>
      </c>
      <c r="BM6" s="230"/>
      <c r="BN6" s="231"/>
    </row>
    <row r="7" spans="1:66" ht="12.75" customHeight="1" x14ac:dyDescent="0.2">
      <c r="A7" s="204"/>
      <c r="B7" s="204"/>
      <c r="C7" s="204"/>
      <c r="D7" s="204"/>
      <c r="E7" s="205"/>
      <c r="F7" s="172" t="s">
        <v>15</v>
      </c>
      <c r="G7" s="215" t="str">
        <f>[1]Instellingen!C36</f>
        <v>05/06/19/20 nov 2021</v>
      </c>
      <c r="H7" s="216"/>
      <c r="I7" s="216"/>
      <c r="J7" s="216"/>
      <c r="K7" s="216"/>
      <c r="L7" s="216"/>
      <c r="M7" s="216"/>
      <c r="N7" s="217"/>
      <c r="O7" s="209" t="str">
        <f>[1]Instellingen!C37</f>
        <v>03/04 dec 2021</v>
      </c>
      <c r="P7" s="210"/>
      <c r="Q7" s="210"/>
      <c r="R7" s="210"/>
      <c r="S7" s="210"/>
      <c r="T7" s="210"/>
      <c r="U7" s="210"/>
      <c r="V7" s="211"/>
      <c r="W7" s="212" t="str">
        <f>[1]Instellingen!C38</f>
        <v>29 jan 2022</v>
      </c>
      <c r="X7" s="213"/>
      <c r="Y7" s="213"/>
      <c r="Z7" s="213"/>
      <c r="AA7" s="213"/>
      <c r="AB7" s="213"/>
      <c r="AC7" s="213"/>
      <c r="AD7" s="214"/>
      <c r="AE7" s="209" t="str">
        <f>[1]Instellingen!C39</f>
        <v xml:space="preserve"> </v>
      </c>
      <c r="AF7" s="210"/>
      <c r="AG7" s="210"/>
      <c r="AH7" s="210"/>
      <c r="AI7" s="210"/>
      <c r="AJ7" s="210"/>
      <c r="AK7" s="210"/>
      <c r="AL7" s="211"/>
      <c r="AM7" s="212" t="str">
        <f>[1]Instellingen!C40</f>
        <v xml:space="preserve"> </v>
      </c>
      <c r="AN7" s="213"/>
      <c r="AO7" s="213"/>
      <c r="AP7" s="213"/>
      <c r="AQ7" s="213"/>
      <c r="AR7" s="213"/>
      <c r="AS7" s="213"/>
      <c r="AT7" s="214"/>
      <c r="AU7" s="209" t="str">
        <f>[1]Instellingen!C41</f>
        <v xml:space="preserve"> </v>
      </c>
      <c r="AV7" s="210"/>
      <c r="AW7" s="210"/>
      <c r="AX7" s="210"/>
      <c r="AY7" s="210"/>
      <c r="AZ7" s="210"/>
      <c r="BA7" s="210"/>
      <c r="BB7" s="211"/>
      <c r="BC7" s="177" t="s">
        <v>71</v>
      </c>
      <c r="BD7" s="178" t="s">
        <v>71</v>
      </c>
      <c r="BE7" s="179" t="s">
        <v>69</v>
      </c>
      <c r="BF7" s="179" t="s">
        <v>69</v>
      </c>
      <c r="BG7" s="179" t="s">
        <v>69</v>
      </c>
      <c r="BH7" s="179" t="s">
        <v>69</v>
      </c>
      <c r="BI7" s="180" t="s">
        <v>70</v>
      </c>
      <c r="BJ7" s="181" t="s">
        <v>70</v>
      </c>
      <c r="BK7" s="182"/>
      <c r="BL7" s="178"/>
      <c r="BM7" s="233"/>
      <c r="BN7" s="234"/>
    </row>
    <row r="8" spans="1:66" ht="25.5" customHeight="1" x14ac:dyDescent="0.2">
      <c r="A8" s="183" t="s">
        <v>19</v>
      </c>
      <c r="B8" s="183" t="s">
        <v>7</v>
      </c>
      <c r="C8" s="183" t="s">
        <v>0</v>
      </c>
      <c r="D8" s="183" t="s">
        <v>1</v>
      </c>
      <c r="E8" s="183" t="s">
        <v>100</v>
      </c>
      <c r="F8" s="172" t="s">
        <v>3</v>
      </c>
      <c r="G8" s="184" t="s">
        <v>95</v>
      </c>
      <c r="H8" s="184" t="s">
        <v>38</v>
      </c>
      <c r="I8" s="184" t="s">
        <v>36</v>
      </c>
      <c r="J8" s="184" t="s">
        <v>37</v>
      </c>
      <c r="K8" s="184" t="s">
        <v>73</v>
      </c>
      <c r="L8" s="184" t="s">
        <v>74</v>
      </c>
      <c r="M8" s="183" t="s">
        <v>5</v>
      </c>
      <c r="N8" s="172" t="s">
        <v>16</v>
      </c>
      <c r="O8" s="184" t="s">
        <v>95</v>
      </c>
      <c r="P8" s="184" t="s">
        <v>38</v>
      </c>
      <c r="Q8" s="184" t="s">
        <v>36</v>
      </c>
      <c r="R8" s="184" t="s">
        <v>39</v>
      </c>
      <c r="S8" s="184" t="s">
        <v>73</v>
      </c>
      <c r="T8" s="184" t="s">
        <v>74</v>
      </c>
      <c r="U8" s="183" t="s">
        <v>5</v>
      </c>
      <c r="V8" s="172" t="s">
        <v>16</v>
      </c>
      <c r="W8" s="184" t="s">
        <v>95</v>
      </c>
      <c r="X8" s="184" t="s">
        <v>38</v>
      </c>
      <c r="Y8" s="184" t="s">
        <v>40</v>
      </c>
      <c r="Z8" s="184" t="s">
        <v>39</v>
      </c>
      <c r="AA8" s="184" t="s">
        <v>73</v>
      </c>
      <c r="AB8" s="184" t="s">
        <v>74</v>
      </c>
      <c r="AC8" s="183" t="s">
        <v>5</v>
      </c>
      <c r="AD8" s="172" t="s">
        <v>16</v>
      </c>
      <c r="AE8" s="184" t="s">
        <v>95</v>
      </c>
      <c r="AF8" s="184" t="s">
        <v>38</v>
      </c>
      <c r="AG8" s="184" t="s">
        <v>36</v>
      </c>
      <c r="AH8" s="184" t="s">
        <v>39</v>
      </c>
      <c r="AI8" s="184" t="s">
        <v>73</v>
      </c>
      <c r="AJ8" s="184" t="s">
        <v>74</v>
      </c>
      <c r="AK8" s="183" t="s">
        <v>5</v>
      </c>
      <c r="AL8" s="172" t="s">
        <v>16</v>
      </c>
      <c r="AM8" s="184" t="s">
        <v>95</v>
      </c>
      <c r="AN8" s="184" t="s">
        <v>38</v>
      </c>
      <c r="AO8" s="184" t="s">
        <v>36</v>
      </c>
      <c r="AP8" s="184" t="s">
        <v>39</v>
      </c>
      <c r="AQ8" s="184" t="s">
        <v>73</v>
      </c>
      <c r="AR8" s="184" t="s">
        <v>74</v>
      </c>
      <c r="AS8" s="183" t="s">
        <v>5</v>
      </c>
      <c r="AT8" s="172" t="s">
        <v>16</v>
      </c>
      <c r="AU8" s="184" t="s">
        <v>95</v>
      </c>
      <c r="AV8" s="184" t="s">
        <v>38</v>
      </c>
      <c r="AW8" s="184" t="s">
        <v>36</v>
      </c>
      <c r="AX8" s="184" t="s">
        <v>39</v>
      </c>
      <c r="AY8" s="184" t="s">
        <v>73</v>
      </c>
      <c r="AZ8" s="184" t="s">
        <v>74</v>
      </c>
      <c r="BA8" s="183" t="s">
        <v>5</v>
      </c>
      <c r="BB8" s="183" t="s">
        <v>16</v>
      </c>
      <c r="BC8" s="185" t="s">
        <v>23</v>
      </c>
      <c r="BD8" s="186" t="s">
        <v>4</v>
      </c>
      <c r="BE8" s="187" t="s">
        <v>23</v>
      </c>
      <c r="BF8" s="187" t="s">
        <v>23</v>
      </c>
      <c r="BG8" s="186" t="s">
        <v>4</v>
      </c>
      <c r="BH8" s="186" t="s">
        <v>4</v>
      </c>
      <c r="BI8" s="186" t="s">
        <v>23</v>
      </c>
      <c r="BJ8" s="186" t="s">
        <v>4</v>
      </c>
      <c r="BK8" s="186" t="s">
        <v>17</v>
      </c>
      <c r="BL8" s="186" t="s">
        <v>18</v>
      </c>
      <c r="BM8" s="184" t="s">
        <v>97</v>
      </c>
      <c r="BN8" s="183" t="s">
        <v>6</v>
      </c>
    </row>
    <row r="9" spans="1:66" x14ac:dyDescent="0.2">
      <c r="A9" s="169">
        <v>1</v>
      </c>
      <c r="B9" s="169" t="s">
        <v>428</v>
      </c>
      <c r="C9" s="169" t="s">
        <v>447</v>
      </c>
      <c r="D9" s="169" t="s">
        <v>429</v>
      </c>
      <c r="E9" s="169" t="s">
        <v>27</v>
      </c>
      <c r="F9" s="169" t="s">
        <v>224</v>
      </c>
      <c r="G9" s="188" t="s">
        <v>536</v>
      </c>
      <c r="H9" s="188">
        <v>210.5</v>
      </c>
      <c r="I9" s="188">
        <v>0</v>
      </c>
      <c r="J9" s="162">
        <f t="shared" ref="J9:J20" si="0">H9+I9</f>
        <v>210.5</v>
      </c>
      <c r="K9" s="188">
        <v>7.5</v>
      </c>
      <c r="L9" s="188">
        <v>8</v>
      </c>
      <c r="M9" s="188">
        <v>1</v>
      </c>
      <c r="N9" s="189">
        <v>1</v>
      </c>
      <c r="O9" s="190">
        <v>1</v>
      </c>
      <c r="P9" s="190">
        <v>211.5</v>
      </c>
      <c r="Q9" s="190">
        <v>0</v>
      </c>
      <c r="R9" s="164">
        <f t="shared" ref="R9:R20" si="1">P9+Q9</f>
        <v>211.5</v>
      </c>
      <c r="S9" s="190">
        <v>7</v>
      </c>
      <c r="T9" s="190">
        <v>7</v>
      </c>
      <c r="U9" s="190">
        <v>1</v>
      </c>
      <c r="V9" s="191">
        <v>1</v>
      </c>
      <c r="Z9" s="166">
        <f t="shared" ref="Z9:Z20" si="2">X9+Y9</f>
        <v>0</v>
      </c>
      <c r="AD9" s="193">
        <v>99</v>
      </c>
      <c r="BC9" s="159">
        <f t="shared" ref="BC9:BC20" si="3">N9+V9+AD9+AL9+AT9+BB9</f>
        <v>101</v>
      </c>
      <c r="BD9" s="159">
        <f t="shared" ref="BD9:BD20" si="4">J9+R9+Z9+AH9+AP9+AX9</f>
        <v>422</v>
      </c>
      <c r="BE9" s="168">
        <f>IF($O$4&gt;0,(LARGE(($N9,$V9,$AD9,$AL9,$AT9,$BB9),1)),"0")</f>
        <v>99</v>
      </c>
      <c r="BF9" s="194"/>
      <c r="BG9" s="159">
        <v>0</v>
      </c>
      <c r="BH9" s="159">
        <v>0</v>
      </c>
      <c r="BI9" s="168">
        <f t="shared" ref="BI9:BI20" si="5">BC9-BE9-BF9</f>
        <v>2</v>
      </c>
      <c r="BJ9" s="159">
        <f t="shared" ref="BJ9:BJ20" si="6">BD9-BG9-BH9</f>
        <v>422</v>
      </c>
      <c r="BK9" s="169">
        <v>1</v>
      </c>
      <c r="BN9" s="169" t="s">
        <v>578</v>
      </c>
    </row>
    <row r="10" spans="1:66" x14ac:dyDescent="0.2">
      <c r="A10" s="169">
        <v>2</v>
      </c>
      <c r="B10" s="169" t="s">
        <v>436</v>
      </c>
      <c r="C10" s="169" t="s">
        <v>451</v>
      </c>
      <c r="D10" s="169" t="s">
        <v>437</v>
      </c>
      <c r="E10" s="169" t="s">
        <v>27</v>
      </c>
      <c r="F10" s="169" t="s">
        <v>186</v>
      </c>
      <c r="G10" s="188" t="s">
        <v>536</v>
      </c>
      <c r="H10" s="188">
        <v>201</v>
      </c>
      <c r="I10" s="188">
        <v>0</v>
      </c>
      <c r="J10" s="162">
        <f t="shared" si="0"/>
        <v>201</v>
      </c>
      <c r="K10" s="188">
        <v>6.5</v>
      </c>
      <c r="L10" s="188">
        <v>6.5</v>
      </c>
      <c r="M10" s="188">
        <v>3</v>
      </c>
      <c r="N10" s="189">
        <v>3</v>
      </c>
      <c r="O10" s="190">
        <v>1</v>
      </c>
      <c r="P10" s="190">
        <v>200.5</v>
      </c>
      <c r="Q10" s="190">
        <v>0</v>
      </c>
      <c r="R10" s="164">
        <f t="shared" si="1"/>
        <v>200.5</v>
      </c>
      <c r="S10" s="190">
        <v>6.5</v>
      </c>
      <c r="T10" s="190">
        <v>6.5</v>
      </c>
      <c r="U10" s="190">
        <v>5</v>
      </c>
      <c r="V10" s="191">
        <v>5</v>
      </c>
      <c r="W10" s="192">
        <v>1</v>
      </c>
      <c r="X10" s="192">
        <v>212</v>
      </c>
      <c r="Z10" s="166">
        <f t="shared" si="2"/>
        <v>212</v>
      </c>
      <c r="AA10" s="192">
        <v>6.5</v>
      </c>
      <c r="AB10" s="192">
        <v>7</v>
      </c>
      <c r="AC10" s="192">
        <v>1</v>
      </c>
      <c r="AD10" s="193">
        <v>1</v>
      </c>
      <c r="BC10" s="159">
        <f t="shared" si="3"/>
        <v>9</v>
      </c>
      <c r="BD10" s="159">
        <f t="shared" si="4"/>
        <v>613.5</v>
      </c>
      <c r="BE10" s="168">
        <f>IF($O$4&gt;0,(LARGE(($N10,$V10,$AD10,$AL10,$AT10,$BB10),1)),"0")</f>
        <v>5</v>
      </c>
      <c r="BF10" s="194"/>
      <c r="BG10" s="159">
        <v>200.5</v>
      </c>
      <c r="BH10" s="159">
        <v>0</v>
      </c>
      <c r="BI10" s="168">
        <f t="shared" si="5"/>
        <v>4</v>
      </c>
      <c r="BJ10" s="159">
        <f t="shared" si="6"/>
        <v>413</v>
      </c>
      <c r="BK10" s="169">
        <v>2</v>
      </c>
    </row>
    <row r="11" spans="1:66" x14ac:dyDescent="0.2">
      <c r="A11" s="169">
        <v>3</v>
      </c>
      <c r="B11" s="169" t="s">
        <v>432</v>
      </c>
      <c r="C11" s="169" t="s">
        <v>449</v>
      </c>
      <c r="D11" s="169" t="s">
        <v>433</v>
      </c>
      <c r="E11" s="169" t="s">
        <v>27</v>
      </c>
      <c r="F11" s="169" t="s">
        <v>167</v>
      </c>
      <c r="G11" s="188" t="s">
        <v>536</v>
      </c>
      <c r="H11" s="188">
        <v>205.5</v>
      </c>
      <c r="I11" s="188">
        <v>0</v>
      </c>
      <c r="J11" s="162">
        <f t="shared" si="0"/>
        <v>205.5</v>
      </c>
      <c r="K11" s="188">
        <v>7</v>
      </c>
      <c r="L11" s="188">
        <v>7</v>
      </c>
      <c r="M11" s="188">
        <v>2</v>
      </c>
      <c r="N11" s="189">
        <v>2</v>
      </c>
      <c r="O11" s="190">
        <v>1</v>
      </c>
      <c r="P11" s="190">
        <v>205</v>
      </c>
      <c r="Q11" s="190">
        <v>0</v>
      </c>
      <c r="R11" s="164">
        <f t="shared" si="1"/>
        <v>205</v>
      </c>
      <c r="S11" s="190">
        <v>7</v>
      </c>
      <c r="T11" s="190">
        <v>7</v>
      </c>
      <c r="U11" s="190">
        <v>3</v>
      </c>
      <c r="V11" s="191">
        <v>3</v>
      </c>
      <c r="W11" s="192">
        <v>1</v>
      </c>
      <c r="X11" s="192">
        <v>208.5</v>
      </c>
      <c r="Z11" s="166">
        <f t="shared" si="2"/>
        <v>208.5</v>
      </c>
      <c r="AA11" s="192">
        <v>7.5</v>
      </c>
      <c r="AB11" s="192">
        <v>7.5</v>
      </c>
      <c r="AC11" s="192">
        <v>2</v>
      </c>
      <c r="AD11" s="193">
        <v>2</v>
      </c>
      <c r="BC11" s="159">
        <f t="shared" si="3"/>
        <v>7</v>
      </c>
      <c r="BD11" s="159">
        <f t="shared" si="4"/>
        <v>619</v>
      </c>
      <c r="BE11" s="168">
        <f>IF($O$4&gt;0,(LARGE(($N11,$V11,$AD11,$AL11,$AT11,$BB11),1)),"0")</f>
        <v>3</v>
      </c>
      <c r="BF11" s="194"/>
      <c r="BG11" s="159">
        <v>205</v>
      </c>
      <c r="BH11" s="159">
        <v>0</v>
      </c>
      <c r="BI11" s="168">
        <f t="shared" si="5"/>
        <v>4</v>
      </c>
      <c r="BJ11" s="159">
        <f t="shared" si="6"/>
        <v>414</v>
      </c>
      <c r="BL11" s="169">
        <v>1</v>
      </c>
    </row>
    <row r="12" spans="1:66" x14ac:dyDescent="0.2">
      <c r="A12" s="169">
        <v>4</v>
      </c>
      <c r="B12" s="169" t="s">
        <v>434</v>
      </c>
      <c r="C12" s="169" t="s">
        <v>450</v>
      </c>
      <c r="D12" s="169" t="s">
        <v>435</v>
      </c>
      <c r="E12" s="169" t="s">
        <v>27</v>
      </c>
      <c r="F12" s="169" t="s">
        <v>133</v>
      </c>
      <c r="G12" s="188" t="s">
        <v>536</v>
      </c>
      <c r="H12" s="188">
        <v>199</v>
      </c>
      <c r="I12" s="188">
        <v>0</v>
      </c>
      <c r="J12" s="162">
        <f t="shared" si="0"/>
        <v>199</v>
      </c>
      <c r="K12" s="188">
        <v>6.5</v>
      </c>
      <c r="L12" s="188">
        <v>7</v>
      </c>
      <c r="M12" s="188">
        <v>4</v>
      </c>
      <c r="N12" s="189">
        <v>4</v>
      </c>
      <c r="O12" s="190">
        <v>1</v>
      </c>
      <c r="P12" s="190">
        <v>203.5</v>
      </c>
      <c r="Q12" s="190">
        <v>0</v>
      </c>
      <c r="R12" s="164">
        <f t="shared" si="1"/>
        <v>203.5</v>
      </c>
      <c r="S12" s="190">
        <v>6.5</v>
      </c>
      <c r="T12" s="190">
        <v>7</v>
      </c>
      <c r="U12" s="190">
        <v>4</v>
      </c>
      <c r="V12" s="191">
        <v>4</v>
      </c>
      <c r="W12" s="192">
        <v>1</v>
      </c>
      <c r="X12" s="192">
        <v>191.5</v>
      </c>
      <c r="Z12" s="166">
        <f t="shared" si="2"/>
        <v>191.5</v>
      </c>
      <c r="AA12" s="192">
        <v>6</v>
      </c>
      <c r="AB12" s="192">
        <v>6.5</v>
      </c>
      <c r="AC12" s="192">
        <v>3</v>
      </c>
      <c r="AD12" s="193">
        <v>3</v>
      </c>
      <c r="BC12" s="159">
        <f t="shared" si="3"/>
        <v>11</v>
      </c>
      <c r="BD12" s="159">
        <f t="shared" si="4"/>
        <v>594</v>
      </c>
      <c r="BE12" s="168">
        <f>IF($O$4&gt;0,(LARGE(($N12,$V12,$AD12,$AL12,$AT12,$BB12),1)),"0")</f>
        <v>4</v>
      </c>
      <c r="BF12" s="194"/>
      <c r="BG12" s="159">
        <v>199</v>
      </c>
      <c r="BH12" s="159">
        <v>0</v>
      </c>
      <c r="BI12" s="168">
        <f t="shared" si="5"/>
        <v>7</v>
      </c>
      <c r="BJ12" s="159">
        <f t="shared" si="6"/>
        <v>395</v>
      </c>
      <c r="BL12" s="169">
        <v>2</v>
      </c>
    </row>
    <row r="13" spans="1:66" x14ac:dyDescent="0.2">
      <c r="A13" s="169">
        <v>5</v>
      </c>
      <c r="B13" s="169" t="s">
        <v>438</v>
      </c>
      <c r="C13" s="169" t="s">
        <v>452</v>
      </c>
      <c r="D13" s="169" t="s">
        <v>439</v>
      </c>
      <c r="E13" s="169" t="s">
        <v>27</v>
      </c>
      <c r="F13" s="169" t="s">
        <v>127</v>
      </c>
      <c r="G13" s="188" t="s">
        <v>536</v>
      </c>
      <c r="H13" s="188">
        <v>193</v>
      </c>
      <c r="I13" s="188">
        <v>0</v>
      </c>
      <c r="J13" s="162">
        <f t="shared" si="0"/>
        <v>193</v>
      </c>
      <c r="K13" s="188">
        <v>6.5</v>
      </c>
      <c r="L13" s="188">
        <v>6</v>
      </c>
      <c r="M13" s="188">
        <v>5</v>
      </c>
      <c r="N13" s="189">
        <v>5</v>
      </c>
      <c r="O13" s="190">
        <v>1</v>
      </c>
      <c r="P13" s="190">
        <v>199</v>
      </c>
      <c r="Q13" s="190">
        <v>0</v>
      </c>
      <c r="R13" s="164">
        <f t="shared" si="1"/>
        <v>199</v>
      </c>
      <c r="S13" s="190">
        <v>6.5</v>
      </c>
      <c r="T13" s="190">
        <v>6.5</v>
      </c>
      <c r="U13" s="190">
        <v>6</v>
      </c>
      <c r="V13" s="191">
        <v>6</v>
      </c>
      <c r="Z13" s="166">
        <f t="shared" si="2"/>
        <v>0</v>
      </c>
      <c r="AD13" s="193">
        <v>99</v>
      </c>
      <c r="BC13" s="159">
        <f t="shared" si="3"/>
        <v>110</v>
      </c>
      <c r="BD13" s="159">
        <f t="shared" si="4"/>
        <v>392</v>
      </c>
      <c r="BE13" s="168">
        <f>IF($O$4&gt;0,(LARGE(($N13,$V13,$AD13,$AL13,$AT13,$BB13),1)),"0")</f>
        <v>99</v>
      </c>
      <c r="BF13" s="194"/>
      <c r="BG13" s="159">
        <v>0</v>
      </c>
      <c r="BH13" s="159">
        <v>0</v>
      </c>
      <c r="BI13" s="168">
        <f t="shared" si="5"/>
        <v>11</v>
      </c>
      <c r="BJ13" s="159">
        <f t="shared" si="6"/>
        <v>392</v>
      </c>
    </row>
    <row r="14" spans="1:66" x14ac:dyDescent="0.2">
      <c r="A14" s="169">
        <v>6</v>
      </c>
      <c r="B14" s="169" t="s">
        <v>484</v>
      </c>
      <c r="C14" s="169" t="s">
        <v>540</v>
      </c>
      <c r="D14" s="169" t="s">
        <v>485</v>
      </c>
      <c r="E14" s="169" t="s">
        <v>27</v>
      </c>
      <c r="F14" s="169" t="s">
        <v>145</v>
      </c>
      <c r="G14" s="188" t="s">
        <v>536</v>
      </c>
      <c r="H14" s="188">
        <v>182</v>
      </c>
      <c r="I14" s="188">
        <v>0</v>
      </c>
      <c r="J14" s="162">
        <f t="shared" si="0"/>
        <v>182</v>
      </c>
      <c r="K14" s="188">
        <v>5.5</v>
      </c>
      <c r="L14" s="188">
        <v>6.5</v>
      </c>
      <c r="M14" s="188">
        <v>9</v>
      </c>
      <c r="N14" s="189">
        <v>9</v>
      </c>
      <c r="O14" s="190">
        <v>1</v>
      </c>
      <c r="P14" s="190">
        <v>189</v>
      </c>
      <c r="Q14" s="190">
        <v>0</v>
      </c>
      <c r="R14" s="164">
        <f t="shared" si="1"/>
        <v>189</v>
      </c>
      <c r="S14" s="190">
        <v>6</v>
      </c>
      <c r="T14" s="190">
        <v>6</v>
      </c>
      <c r="U14" s="190">
        <v>7</v>
      </c>
      <c r="V14" s="191">
        <v>7</v>
      </c>
      <c r="Z14" s="166">
        <f t="shared" si="2"/>
        <v>0</v>
      </c>
      <c r="AD14" s="193">
        <v>99</v>
      </c>
      <c r="BC14" s="159">
        <f t="shared" si="3"/>
        <v>115</v>
      </c>
      <c r="BD14" s="159">
        <f t="shared" si="4"/>
        <v>371</v>
      </c>
      <c r="BE14" s="168">
        <f>IF($O$4&gt;0,(LARGE(($N14,$V14,$AD14,$AL14,$AT14,$BB14),1)),"0")</f>
        <v>99</v>
      </c>
      <c r="BF14" s="194"/>
      <c r="BG14" s="159">
        <v>0</v>
      </c>
      <c r="BH14" s="159">
        <v>0</v>
      </c>
      <c r="BI14" s="168">
        <f t="shared" si="5"/>
        <v>16</v>
      </c>
      <c r="BJ14" s="159">
        <f t="shared" si="6"/>
        <v>371</v>
      </c>
    </row>
    <row r="15" spans="1:66" x14ac:dyDescent="0.2">
      <c r="A15" s="169">
        <v>7</v>
      </c>
      <c r="B15" s="169" t="s">
        <v>430</v>
      </c>
      <c r="C15" s="169" t="s">
        <v>448</v>
      </c>
      <c r="D15" s="169" t="s">
        <v>431</v>
      </c>
      <c r="E15" s="169" t="s">
        <v>27</v>
      </c>
      <c r="F15" s="169" t="s">
        <v>167</v>
      </c>
      <c r="J15" s="162">
        <f t="shared" si="0"/>
        <v>0</v>
      </c>
      <c r="N15" s="189">
        <v>99</v>
      </c>
      <c r="O15" s="190">
        <v>1</v>
      </c>
      <c r="P15" s="190">
        <v>207.5</v>
      </c>
      <c r="Q15" s="190">
        <v>0</v>
      </c>
      <c r="R15" s="164">
        <f t="shared" si="1"/>
        <v>207.5</v>
      </c>
      <c r="S15" s="190">
        <v>6.5</v>
      </c>
      <c r="T15" s="190">
        <v>7</v>
      </c>
      <c r="U15" s="190">
        <v>2</v>
      </c>
      <c r="V15" s="191">
        <v>2</v>
      </c>
      <c r="Z15" s="166">
        <f t="shared" si="2"/>
        <v>0</v>
      </c>
      <c r="AD15" s="193">
        <v>99</v>
      </c>
      <c r="BC15" s="159">
        <f t="shared" si="3"/>
        <v>200</v>
      </c>
      <c r="BD15" s="159">
        <f t="shared" si="4"/>
        <v>207.5</v>
      </c>
      <c r="BE15" s="168">
        <f>IF($O$4&gt;0,(LARGE(($N15,$V15,$AD15,$AL15,$AT15,$BB15),1)),"0")</f>
        <v>99</v>
      </c>
      <c r="BF15" s="194"/>
      <c r="BG15" s="159">
        <v>0</v>
      </c>
      <c r="BH15" s="159">
        <v>0</v>
      </c>
      <c r="BI15" s="168">
        <f t="shared" si="5"/>
        <v>101</v>
      </c>
      <c r="BJ15" s="159">
        <f t="shared" si="6"/>
        <v>207.5</v>
      </c>
    </row>
    <row r="16" spans="1:66" x14ac:dyDescent="0.2">
      <c r="A16" s="169">
        <v>8</v>
      </c>
      <c r="B16" s="169" t="s">
        <v>478</v>
      </c>
      <c r="C16" s="169" t="s">
        <v>537</v>
      </c>
      <c r="D16" s="169" t="s">
        <v>479</v>
      </c>
      <c r="E16" s="169" t="s">
        <v>27</v>
      </c>
      <c r="F16" s="169" t="s">
        <v>186</v>
      </c>
      <c r="G16" s="188" t="s">
        <v>536</v>
      </c>
      <c r="H16" s="188">
        <v>191</v>
      </c>
      <c r="I16" s="188">
        <v>0</v>
      </c>
      <c r="J16" s="162">
        <f t="shared" si="0"/>
        <v>191</v>
      </c>
      <c r="K16" s="188">
        <v>6.5</v>
      </c>
      <c r="L16" s="188">
        <v>6.5</v>
      </c>
      <c r="M16" s="188">
        <v>6</v>
      </c>
      <c r="N16" s="189">
        <v>6</v>
      </c>
      <c r="R16" s="164">
        <f t="shared" si="1"/>
        <v>0</v>
      </c>
      <c r="V16" s="191">
        <v>99</v>
      </c>
      <c r="Z16" s="166">
        <f t="shared" si="2"/>
        <v>0</v>
      </c>
      <c r="AD16" s="193">
        <v>99</v>
      </c>
      <c r="BC16" s="159">
        <f t="shared" si="3"/>
        <v>204</v>
      </c>
      <c r="BD16" s="159">
        <f t="shared" si="4"/>
        <v>191</v>
      </c>
      <c r="BE16" s="168">
        <f>IF($O$4&gt;0,(LARGE(($N16,$V16,$AD16,$AL16,$AT16,$BB16),1)),"0")</f>
        <v>99</v>
      </c>
      <c r="BF16" s="194"/>
      <c r="BG16" s="159">
        <v>0</v>
      </c>
      <c r="BH16" s="159">
        <v>0</v>
      </c>
      <c r="BI16" s="168">
        <f t="shared" si="5"/>
        <v>105</v>
      </c>
      <c r="BJ16" s="159">
        <f t="shared" si="6"/>
        <v>191</v>
      </c>
    </row>
    <row r="17" spans="1:62" x14ac:dyDescent="0.2">
      <c r="A17" s="169">
        <v>9</v>
      </c>
      <c r="B17" s="169" t="s">
        <v>480</v>
      </c>
      <c r="C17" s="169" t="s">
        <v>538</v>
      </c>
      <c r="D17" s="169" t="s">
        <v>481</v>
      </c>
      <c r="E17" s="169" t="s">
        <v>27</v>
      </c>
      <c r="F17" s="169" t="s">
        <v>122</v>
      </c>
      <c r="G17" s="188" t="s">
        <v>536</v>
      </c>
      <c r="H17" s="188">
        <v>188</v>
      </c>
      <c r="I17" s="188">
        <v>0</v>
      </c>
      <c r="J17" s="162">
        <f t="shared" si="0"/>
        <v>188</v>
      </c>
      <c r="K17" s="188">
        <v>6</v>
      </c>
      <c r="L17" s="188">
        <v>6.5</v>
      </c>
      <c r="M17" s="188">
        <v>7</v>
      </c>
      <c r="N17" s="189">
        <v>7</v>
      </c>
      <c r="R17" s="164">
        <f t="shared" si="1"/>
        <v>0</v>
      </c>
      <c r="V17" s="191">
        <v>99</v>
      </c>
      <c r="Z17" s="166">
        <f t="shared" si="2"/>
        <v>0</v>
      </c>
      <c r="AD17" s="193">
        <v>99</v>
      </c>
      <c r="BC17" s="159">
        <f t="shared" si="3"/>
        <v>205</v>
      </c>
      <c r="BD17" s="159">
        <f t="shared" si="4"/>
        <v>188</v>
      </c>
      <c r="BE17" s="168">
        <f>IF($O$4&gt;0,(LARGE(($N17,$V17,$AD17,$AL17,$AT17,$BB17),1)),"0")</f>
        <v>99</v>
      </c>
      <c r="BF17" s="194"/>
      <c r="BG17" s="159">
        <v>0</v>
      </c>
      <c r="BH17" s="159">
        <v>0</v>
      </c>
      <c r="BI17" s="168">
        <f t="shared" si="5"/>
        <v>106</v>
      </c>
      <c r="BJ17" s="159">
        <f t="shared" si="6"/>
        <v>188</v>
      </c>
    </row>
    <row r="18" spans="1:62" x14ac:dyDescent="0.2">
      <c r="A18" s="169">
        <v>10</v>
      </c>
      <c r="B18" s="169" t="s">
        <v>566</v>
      </c>
      <c r="C18" s="169" t="s">
        <v>352</v>
      </c>
      <c r="D18" s="169" t="s">
        <v>567</v>
      </c>
      <c r="E18" s="169" t="s">
        <v>27</v>
      </c>
      <c r="F18" s="169" t="s">
        <v>242</v>
      </c>
      <c r="J18" s="162">
        <f t="shared" si="0"/>
        <v>0</v>
      </c>
      <c r="N18" s="189">
        <v>99</v>
      </c>
      <c r="O18" s="190">
        <v>1</v>
      </c>
      <c r="P18" s="190">
        <v>188.5</v>
      </c>
      <c r="Q18" s="190">
        <v>0</v>
      </c>
      <c r="R18" s="164">
        <f t="shared" si="1"/>
        <v>188.5</v>
      </c>
      <c r="S18" s="190">
        <v>6</v>
      </c>
      <c r="T18" s="190">
        <v>6</v>
      </c>
      <c r="U18" s="190">
        <v>8</v>
      </c>
      <c r="V18" s="191">
        <v>8</v>
      </c>
      <c r="Z18" s="166">
        <f t="shared" si="2"/>
        <v>0</v>
      </c>
      <c r="AD18" s="193">
        <v>99</v>
      </c>
      <c r="BC18" s="159">
        <f t="shared" si="3"/>
        <v>206</v>
      </c>
      <c r="BD18" s="159">
        <f t="shared" si="4"/>
        <v>188.5</v>
      </c>
      <c r="BE18" s="168">
        <f>IF($O$4&gt;0,(LARGE(($N18,$V18,$AD18,$AL18,$AT18,$BB18),1)),"0")</f>
        <v>99</v>
      </c>
      <c r="BF18" s="194"/>
      <c r="BG18" s="159">
        <v>0</v>
      </c>
      <c r="BH18" s="159">
        <v>0</v>
      </c>
      <c r="BI18" s="168">
        <f t="shared" si="5"/>
        <v>107</v>
      </c>
      <c r="BJ18" s="159">
        <f t="shared" si="6"/>
        <v>188.5</v>
      </c>
    </row>
    <row r="19" spans="1:62" x14ac:dyDescent="0.2">
      <c r="A19" s="169">
        <v>11</v>
      </c>
      <c r="B19" s="169" t="s">
        <v>482</v>
      </c>
      <c r="C19" s="169" t="s">
        <v>539</v>
      </c>
      <c r="D19" s="169" t="s">
        <v>483</v>
      </c>
      <c r="E19" s="169" t="s">
        <v>27</v>
      </c>
      <c r="F19" s="169" t="s">
        <v>256</v>
      </c>
      <c r="G19" s="188" t="s">
        <v>536</v>
      </c>
      <c r="H19" s="188">
        <v>185</v>
      </c>
      <c r="I19" s="188">
        <v>0</v>
      </c>
      <c r="J19" s="162">
        <f t="shared" si="0"/>
        <v>185</v>
      </c>
      <c r="K19" s="188">
        <v>6.5</v>
      </c>
      <c r="L19" s="188">
        <v>6</v>
      </c>
      <c r="M19" s="188">
        <v>8</v>
      </c>
      <c r="N19" s="189">
        <v>8</v>
      </c>
      <c r="R19" s="164">
        <f t="shared" si="1"/>
        <v>0</v>
      </c>
      <c r="V19" s="191">
        <v>99</v>
      </c>
      <c r="Z19" s="166">
        <f t="shared" si="2"/>
        <v>0</v>
      </c>
      <c r="AD19" s="193">
        <v>99</v>
      </c>
      <c r="BC19" s="159">
        <f t="shared" si="3"/>
        <v>206</v>
      </c>
      <c r="BD19" s="159">
        <f t="shared" si="4"/>
        <v>185</v>
      </c>
      <c r="BE19" s="168">
        <f>IF($O$4&gt;0,(LARGE(($N19,$V19,$AD19,$AL19,$AT19,$BB19),1)),"0")</f>
        <v>99</v>
      </c>
      <c r="BF19" s="194"/>
      <c r="BG19" s="159">
        <v>0</v>
      </c>
      <c r="BH19" s="159">
        <v>0</v>
      </c>
      <c r="BI19" s="168">
        <f t="shared" si="5"/>
        <v>107</v>
      </c>
      <c r="BJ19" s="159">
        <f t="shared" si="6"/>
        <v>185</v>
      </c>
    </row>
    <row r="20" spans="1:62" x14ac:dyDescent="0.2">
      <c r="A20" s="169">
        <v>12</v>
      </c>
      <c r="B20" s="169" t="s">
        <v>486</v>
      </c>
      <c r="C20" s="169" t="s">
        <v>541</v>
      </c>
      <c r="D20" s="169" t="s">
        <v>487</v>
      </c>
      <c r="E20" s="169" t="s">
        <v>27</v>
      </c>
      <c r="F20" s="169" t="s">
        <v>186</v>
      </c>
      <c r="G20" s="188" t="s">
        <v>536</v>
      </c>
      <c r="H20" s="188">
        <v>175.5</v>
      </c>
      <c r="I20" s="188">
        <v>0</v>
      </c>
      <c r="J20" s="162">
        <f t="shared" si="0"/>
        <v>175.5</v>
      </c>
      <c r="K20" s="188">
        <v>6</v>
      </c>
      <c r="L20" s="188">
        <v>6</v>
      </c>
      <c r="M20" s="188">
        <v>10</v>
      </c>
      <c r="N20" s="189">
        <v>10</v>
      </c>
      <c r="R20" s="164">
        <f t="shared" si="1"/>
        <v>0</v>
      </c>
      <c r="V20" s="191">
        <v>99</v>
      </c>
      <c r="Z20" s="166">
        <f t="shared" si="2"/>
        <v>0</v>
      </c>
      <c r="AD20" s="193">
        <v>99</v>
      </c>
      <c r="BC20" s="159">
        <f t="shared" si="3"/>
        <v>208</v>
      </c>
      <c r="BD20" s="159">
        <f t="shared" si="4"/>
        <v>175.5</v>
      </c>
      <c r="BE20" s="168">
        <f>IF($O$4&gt;0,(LARGE(($N20,$V20,$AD20,$AL20,$AT20,$BB20),1)),"0")</f>
        <v>99</v>
      </c>
      <c r="BF20" s="194"/>
      <c r="BG20" s="159">
        <v>0</v>
      </c>
      <c r="BH20" s="159">
        <v>0</v>
      </c>
      <c r="BI20" s="168">
        <f t="shared" si="5"/>
        <v>109</v>
      </c>
      <c r="BJ20" s="159">
        <f t="shared" si="6"/>
        <v>175.5</v>
      </c>
    </row>
  </sheetData>
  <sheetProtection sheet="1" objects="1" scenarios="1"/>
  <mergeCells count="32">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s>
  <conditionalFormatting sqref="X2:Y2 P2:Q2 H2:I2 AF2:AG2 AN2:AO2 AV2:AW2 H9:I65456 AV9:AW65456 P9:Q65456 X9:Y65456 AF9:AG65456 AN9:AO65456">
    <cfRule type="cellIs" dxfId="7" priority="1" stopIfTrue="1" operator="greaterThanOrEqual">
      <formula>$BL$6</formula>
    </cfRule>
  </conditionalFormatting>
  <dataValidations count="9">
    <dataValidation type="decimal" operator="lessThanOrEqual" allowBlank="1" showInputMessage="1" showErrorMessage="1" sqref="BK9:BL20 J21:J65456 R21:R65456 AH9:AH65456 AP9:AP65456 AX9:AX65456 Z21:Z65456 BC21:BL65456 BG9:BH20">
      <formula1>100</formula1>
    </dataValidation>
    <dataValidation type="list" allowBlank="1" showInputMessage="1" showErrorMessage="1" sqref="BM1:BM2 BM9:BM65456">
      <formula1>"ja,nee"</formula1>
    </dataValidation>
    <dataValidation operator="lessThanOrEqual" allowBlank="1" showInputMessage="1" showErrorMessage="1" sqref="Z8:Z20 AH8 AP8 AX8 BC9:BE20 J1:J2 R1:R2 AX1:AX2 AP1:AP2 AH1:AH2 Z1:Z2 BC1:BK8 BL1:BL4 BL7:BL8 R8:R20 J8:J20 BI9:BJ20"/>
    <dataValidation type="decimal" allowBlank="1" showInputMessage="1" showErrorMessage="1" sqref="H1:I2 P1:Q2 AV1:AW2 AN1:AO2 AF1:AG2 X1:Y2 H8:I65456 X8:Y65456 P8:Q65456 AF8:AG65456 AN8:AO65456 AV8:AW65456">
      <formula1>0</formula1>
      <formula2>400</formula2>
    </dataValidation>
    <dataValidation type="decimal" allowBlank="1" showInputMessage="1" showErrorMessage="1" sqref="K1:L2 S1:T2 AY1:AZ2 AQ1:AR2 AI1:AJ2 AA1:AB2 K8:L65456 AA8:AB65456 S8:T65456 AI8:AJ65456 AQ8:AR65456 AY8:AZ65456">
      <formula1>0</formula1>
      <formula2>99</formula2>
    </dataValidation>
    <dataValidation type="whole" allowBlank="1" showInputMessage="1" showErrorMessage="1" sqref="M1:N2 U1:V2 BA1:BB2 AS1:AT2 AK1:AL2 AC1:AD2 M8:N65456 AC8:AD65456 U8:V65456 AK8:AL65456 AS8:AT65456 BA8:BB65456">
      <formula1>0</formula1>
      <formula2>999</formula2>
    </dataValidation>
    <dataValidation type="whole" operator="lessThanOrEqual" allowBlank="1" showInputMessage="1" showErrorMessage="1" sqref="BL6">
      <formula1>400</formula1>
    </dataValidation>
    <dataValidation type="whole" operator="lessThanOrEqual" allowBlank="1" showInputMessage="1" showErrorMessage="1" sqref="BL5">
      <formula1>99</formula1>
    </dataValidation>
    <dataValidation type="whole" allowBlank="1" showInputMessage="1" showErrorMessage="1" sqref="O3:V3">
      <formula1>0</formula1>
      <formula2>99</formula2>
    </dataValidation>
  </dataValidations>
  <printOptions headings="1" gridLines="1"/>
  <pageMargins left="0.19685039370078741" right="0" top="0.98425196850393704" bottom="0.98425196850393704" header="0.51181102362204722" footer="0.51181102362204722"/>
  <pageSetup paperSize="9" scale="8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24609" r:id="rId4" name="Button 1">
              <controlPr defaultSize="0" print="0" autoFill="0" autoPict="0" macro="[0]!KleinsteBepalen">
                <anchor moveWithCells="1" sizeWithCells="1">
                  <from>
                    <xdr:col>0</xdr:col>
                    <xdr:colOff>161925</xdr:colOff>
                    <xdr:row>5</xdr:row>
                    <xdr:rowOff>0</xdr:rowOff>
                  </from>
                  <to>
                    <xdr:col>2</xdr:col>
                    <xdr:colOff>485775</xdr:colOff>
                    <xdr:row>7</xdr:row>
                    <xdr:rowOff>9525</xdr:rowOff>
                  </to>
                </anchor>
              </controlPr>
            </control>
          </mc:Choice>
        </mc:AlternateContent>
        <mc:AlternateContent xmlns:mc="http://schemas.openxmlformats.org/markup-compatibility/2006">
          <mc:Choice Requires="x14">
            <control shapeId="324610" r:id="rId5" name="Button 2">
              <controlPr defaultSize="0" print="0" autoFill="0" autoPict="0" macro="[0]!Sort_Punten_1">
                <anchor moveWithCells="1" sizeWithCells="1">
                  <from>
                    <xdr:col>7</xdr:col>
                    <xdr:colOff>9525</xdr:colOff>
                    <xdr:row>7</xdr:row>
                    <xdr:rowOff>19050</xdr:rowOff>
                  </from>
                  <to>
                    <xdr:col>8</xdr:col>
                    <xdr:colOff>0</xdr:colOff>
                    <xdr:row>7</xdr:row>
                    <xdr:rowOff>190500</xdr:rowOff>
                  </to>
                </anchor>
              </controlPr>
            </control>
          </mc:Choice>
        </mc:AlternateContent>
        <mc:AlternateContent xmlns:mc="http://schemas.openxmlformats.org/markup-compatibility/2006">
          <mc:Choice Requires="x14">
            <control shapeId="324611" r:id="rId6" name="Button 3">
              <controlPr defaultSize="0" print="0" autoFill="0" autoPict="0" macro="[0]!Sort_Punten_2">
                <anchor moveWithCells="1" sizeWithCells="1">
                  <from>
                    <xdr:col>15</xdr:col>
                    <xdr:colOff>19050</xdr:colOff>
                    <xdr:row>7</xdr:row>
                    <xdr:rowOff>9525</xdr:rowOff>
                  </from>
                  <to>
                    <xdr:col>16</xdr:col>
                    <xdr:colOff>0</xdr:colOff>
                    <xdr:row>7</xdr:row>
                    <xdr:rowOff>161925</xdr:rowOff>
                  </to>
                </anchor>
              </controlPr>
            </control>
          </mc:Choice>
        </mc:AlternateContent>
        <mc:AlternateContent xmlns:mc="http://schemas.openxmlformats.org/markup-compatibility/2006">
          <mc:Choice Requires="x14">
            <control shapeId="324612" r:id="rId7" name="Button 4">
              <controlPr defaultSize="0" print="0" autoFill="0" autoPict="0" macro="[0]!Sort_Punten_3">
                <anchor moveWithCells="1" sizeWithCells="1">
                  <from>
                    <xdr:col>23</xdr:col>
                    <xdr:colOff>9525</xdr:colOff>
                    <xdr:row>7</xdr:row>
                    <xdr:rowOff>9525</xdr:rowOff>
                  </from>
                  <to>
                    <xdr:col>24</xdr:col>
                    <xdr:colOff>0</xdr:colOff>
                    <xdr:row>7</xdr:row>
                    <xdr:rowOff>190500</xdr:rowOff>
                  </to>
                </anchor>
              </controlPr>
            </control>
          </mc:Choice>
        </mc:AlternateContent>
        <mc:AlternateContent xmlns:mc="http://schemas.openxmlformats.org/markup-compatibility/2006">
          <mc:Choice Requires="x14">
            <control shapeId="324613" r:id="rId8" name="Button 5">
              <controlPr defaultSize="0" print="0" autoFill="0" autoPict="0" macro="[0]!Sort_Punten_4">
                <anchor moveWithCells="1" sizeWithCells="1">
                  <from>
                    <xdr:col>31</xdr:col>
                    <xdr:colOff>9525</xdr:colOff>
                    <xdr:row>7</xdr:row>
                    <xdr:rowOff>9525</xdr:rowOff>
                  </from>
                  <to>
                    <xdr:col>32</xdr:col>
                    <xdr:colOff>0</xdr:colOff>
                    <xdr:row>7</xdr:row>
                    <xdr:rowOff>180975</xdr:rowOff>
                  </to>
                </anchor>
              </controlPr>
            </control>
          </mc:Choice>
        </mc:AlternateContent>
        <mc:AlternateContent xmlns:mc="http://schemas.openxmlformats.org/markup-compatibility/2006">
          <mc:Choice Requires="x14">
            <control shapeId="324614" r:id="rId9" name="Button 6">
              <controlPr defaultSize="0" print="0" autoFill="0" autoPict="0" macro="[0]!verbergen">
                <anchor moveWithCells="1" sizeWithCells="1">
                  <from>
                    <xdr:col>64</xdr:col>
                    <xdr:colOff>9525</xdr:colOff>
                    <xdr:row>2</xdr:row>
                    <xdr:rowOff>9525</xdr:rowOff>
                  </from>
                  <to>
                    <xdr:col>66</xdr:col>
                    <xdr:colOff>0</xdr:colOff>
                    <xdr:row>4</xdr:row>
                    <xdr:rowOff>0</xdr:rowOff>
                  </to>
                </anchor>
              </controlPr>
            </control>
          </mc:Choice>
        </mc:AlternateContent>
        <mc:AlternateContent xmlns:mc="http://schemas.openxmlformats.org/markup-compatibility/2006">
          <mc:Choice Requires="x14">
            <control shapeId="324615" r:id="rId10" name="Button 7">
              <controlPr defaultSize="0" print="0" autoFill="0" autoPict="0" macro="[0]!Sort_Pl_Punten_1">
                <anchor moveWithCells="1" sizeWithCells="1">
                  <from>
                    <xdr:col>13</xdr:col>
                    <xdr:colOff>9525</xdr:colOff>
                    <xdr:row>6</xdr:row>
                    <xdr:rowOff>152400</xdr:rowOff>
                  </from>
                  <to>
                    <xdr:col>13</xdr:col>
                    <xdr:colOff>247650</xdr:colOff>
                    <xdr:row>8</xdr:row>
                    <xdr:rowOff>0</xdr:rowOff>
                  </to>
                </anchor>
              </controlPr>
            </control>
          </mc:Choice>
        </mc:AlternateContent>
        <mc:AlternateContent xmlns:mc="http://schemas.openxmlformats.org/markup-compatibility/2006">
          <mc:Choice Requires="x14">
            <control shapeId="324616" r:id="rId11" name="Button 8">
              <controlPr defaultSize="0" print="0" autoFill="0" autoPict="0" macro="[0]!Sort_Pl_Punten_2">
                <anchor moveWithCells="1" sizeWithCells="1">
                  <from>
                    <xdr:col>20</xdr:col>
                    <xdr:colOff>190500</xdr:colOff>
                    <xdr:row>7</xdr:row>
                    <xdr:rowOff>9525</xdr:rowOff>
                  </from>
                  <to>
                    <xdr:col>21</xdr:col>
                    <xdr:colOff>247650</xdr:colOff>
                    <xdr:row>8</xdr:row>
                    <xdr:rowOff>0</xdr:rowOff>
                  </to>
                </anchor>
              </controlPr>
            </control>
          </mc:Choice>
        </mc:AlternateContent>
        <mc:AlternateContent xmlns:mc="http://schemas.openxmlformats.org/markup-compatibility/2006">
          <mc:Choice Requires="x14">
            <control shapeId="324617" r:id="rId12" name="Button 9">
              <controlPr defaultSize="0" print="0" autoFill="0" autoPict="0" macro="[0]!Sort_Pl_Punten_3">
                <anchor moveWithCells="1" sizeWithCells="1">
                  <from>
                    <xdr:col>29</xdr:col>
                    <xdr:colOff>0</xdr:colOff>
                    <xdr:row>7</xdr:row>
                    <xdr:rowOff>28575</xdr:rowOff>
                  </from>
                  <to>
                    <xdr:col>30</xdr:col>
                    <xdr:colOff>0</xdr:colOff>
                    <xdr:row>8</xdr:row>
                    <xdr:rowOff>0</xdr:rowOff>
                  </to>
                </anchor>
              </controlPr>
            </control>
          </mc:Choice>
        </mc:AlternateContent>
        <mc:AlternateContent xmlns:mc="http://schemas.openxmlformats.org/markup-compatibility/2006">
          <mc:Choice Requires="x14">
            <control shapeId="324618" r:id="rId13" name="Button 10">
              <controlPr defaultSize="0" print="0" autoFill="0" autoPict="0" macro="[0]!Sort_Pl_Punten_4">
                <anchor moveWithCells="1" sizeWithCells="1">
                  <from>
                    <xdr:col>37</xdr:col>
                    <xdr:colOff>19050</xdr:colOff>
                    <xdr:row>7</xdr:row>
                    <xdr:rowOff>0</xdr:rowOff>
                  </from>
                  <to>
                    <xdr:col>37</xdr:col>
                    <xdr:colOff>238125</xdr:colOff>
                    <xdr:row>7</xdr:row>
                    <xdr:rowOff>314325</xdr:rowOff>
                  </to>
                </anchor>
              </controlPr>
            </control>
          </mc:Choice>
        </mc:AlternateContent>
        <mc:AlternateContent xmlns:mc="http://schemas.openxmlformats.org/markup-compatibility/2006">
          <mc:Choice Requires="x14">
            <control shapeId="324619" r:id="rId14" name="Button 11">
              <controlPr defaultSize="0" print="0" autoFill="0" autoPict="0" macro="[0]!Sort_Beste_Punten">
                <anchor moveWithCells="1" sizeWithCells="1">
                  <from>
                    <xdr:col>57</xdr:col>
                    <xdr:colOff>0</xdr:colOff>
                    <xdr:row>7</xdr:row>
                    <xdr:rowOff>19050</xdr:rowOff>
                  </from>
                  <to>
                    <xdr:col>60</xdr:col>
                    <xdr:colOff>390525</xdr:colOff>
                    <xdr:row>7</xdr:row>
                    <xdr:rowOff>314325</xdr:rowOff>
                  </to>
                </anchor>
              </controlPr>
            </control>
          </mc:Choice>
        </mc:AlternateContent>
        <mc:AlternateContent xmlns:mc="http://schemas.openxmlformats.org/markup-compatibility/2006">
          <mc:Choice Requires="x14">
            <control shapeId="324620" r:id="rId15" name="Button 12">
              <controlPr defaultSize="0" print="0" autoFill="0" autoPict="0" macro="[0]!Sort_Totaal_Punten">
                <anchor moveWithCells="1" sizeWithCells="1">
                  <from>
                    <xdr:col>61</xdr:col>
                    <xdr:colOff>0</xdr:colOff>
                    <xdr:row>7</xdr:row>
                    <xdr:rowOff>28575</xdr:rowOff>
                  </from>
                  <to>
                    <xdr:col>61</xdr:col>
                    <xdr:colOff>0</xdr:colOff>
                    <xdr:row>8</xdr:row>
                    <xdr:rowOff>0</xdr:rowOff>
                  </to>
                </anchor>
              </controlPr>
            </control>
          </mc:Choice>
        </mc:AlternateContent>
        <mc:AlternateContent xmlns:mc="http://schemas.openxmlformats.org/markup-compatibility/2006">
          <mc:Choice Requires="x14">
            <control shapeId="324621" r:id="rId16" name="Button 13">
              <controlPr defaultSize="0" print="0" autoFill="0" autoPict="0" macro="[0]!Sort_Plaatsing">
                <anchor moveWithCells="1" sizeWithCells="1">
                  <from>
                    <xdr:col>0</xdr:col>
                    <xdr:colOff>0</xdr:colOff>
                    <xdr:row>7</xdr:row>
                    <xdr:rowOff>28575</xdr:rowOff>
                  </from>
                  <to>
                    <xdr:col>1</xdr:col>
                    <xdr:colOff>9525</xdr:colOff>
                    <xdr:row>8</xdr:row>
                    <xdr:rowOff>0</xdr:rowOff>
                  </to>
                </anchor>
              </controlPr>
            </control>
          </mc:Choice>
        </mc:AlternateContent>
        <mc:AlternateContent xmlns:mc="http://schemas.openxmlformats.org/markup-compatibility/2006">
          <mc:Choice Requires="x14">
            <control shapeId="324622" r:id="rId17" name="Button 14">
              <controlPr defaultSize="0" print="0" autoFill="0" autoPict="0" macro="[0]!Sort_Punten_5">
                <anchor moveWithCells="1" sizeWithCells="1">
                  <from>
                    <xdr:col>39</xdr:col>
                    <xdr:colOff>9525</xdr:colOff>
                    <xdr:row>7</xdr:row>
                    <xdr:rowOff>9525</xdr:rowOff>
                  </from>
                  <to>
                    <xdr:col>40</xdr:col>
                    <xdr:colOff>0</xdr:colOff>
                    <xdr:row>7</xdr:row>
                    <xdr:rowOff>180975</xdr:rowOff>
                  </to>
                </anchor>
              </controlPr>
            </control>
          </mc:Choice>
        </mc:AlternateContent>
        <mc:AlternateContent xmlns:mc="http://schemas.openxmlformats.org/markup-compatibility/2006">
          <mc:Choice Requires="x14">
            <control shapeId="324623" r:id="rId18" name="Button 15">
              <controlPr defaultSize="0" print="0" autoFill="0" autoPict="0" macro="[0]!Sort_Pl_Punten_5">
                <anchor moveWithCells="1" sizeWithCells="1">
                  <from>
                    <xdr:col>45</xdr:col>
                    <xdr:colOff>9525</xdr:colOff>
                    <xdr:row>7</xdr:row>
                    <xdr:rowOff>9525</xdr:rowOff>
                  </from>
                  <to>
                    <xdr:col>45</xdr:col>
                    <xdr:colOff>247650</xdr:colOff>
                    <xdr:row>8</xdr:row>
                    <xdr:rowOff>0</xdr:rowOff>
                  </to>
                </anchor>
              </controlPr>
            </control>
          </mc:Choice>
        </mc:AlternateContent>
        <mc:AlternateContent xmlns:mc="http://schemas.openxmlformats.org/markup-compatibility/2006">
          <mc:Choice Requires="x14">
            <control shapeId="324624" r:id="rId19" name="Button 16">
              <controlPr defaultSize="0" print="0" autoFill="0" autoPict="0" macro="[0]!Sort_Punten_6">
                <anchor moveWithCells="1" sizeWithCells="1">
                  <from>
                    <xdr:col>47</xdr:col>
                    <xdr:colOff>9525</xdr:colOff>
                    <xdr:row>7</xdr:row>
                    <xdr:rowOff>9525</xdr:rowOff>
                  </from>
                  <to>
                    <xdr:col>48</xdr:col>
                    <xdr:colOff>0</xdr:colOff>
                    <xdr:row>7</xdr:row>
                    <xdr:rowOff>180975</xdr:rowOff>
                  </to>
                </anchor>
              </controlPr>
            </control>
          </mc:Choice>
        </mc:AlternateContent>
        <mc:AlternateContent xmlns:mc="http://schemas.openxmlformats.org/markup-compatibility/2006">
          <mc:Choice Requires="x14">
            <control shapeId="324625" r:id="rId20" name="Button 17">
              <controlPr defaultSize="0" print="0" autoFill="0" autoPict="0" macro="[0]!Sort_Pl_Punten_6">
                <anchor moveWithCells="1" sizeWithCells="1">
                  <from>
                    <xdr:col>53</xdr:col>
                    <xdr:colOff>19050</xdr:colOff>
                    <xdr:row>7</xdr:row>
                    <xdr:rowOff>9525</xdr:rowOff>
                  </from>
                  <to>
                    <xdr:col>53</xdr:col>
                    <xdr:colOff>247650</xdr:colOff>
                    <xdr:row>8</xdr:row>
                    <xdr:rowOff>0</xdr:rowOff>
                  </to>
                </anchor>
              </controlPr>
            </control>
          </mc:Choice>
        </mc:AlternateContent>
        <mc:AlternateContent xmlns:mc="http://schemas.openxmlformats.org/markup-compatibility/2006">
          <mc:Choice Requires="x14">
            <control shapeId="324626" r:id="rId21" name="Button 18">
              <controlPr defaultSize="0" print="0" autoFill="0" autoPict="0" macro="[0]!Verberg_Ex_Aequo_1">
                <anchor moveWithCells="1" sizeWithCells="1">
                  <from>
                    <xdr:col>10</xdr:col>
                    <xdr:colOff>19050</xdr:colOff>
                    <xdr:row>7</xdr:row>
                    <xdr:rowOff>9525</xdr:rowOff>
                  </from>
                  <to>
                    <xdr:col>11</xdr:col>
                    <xdr:colOff>190500</xdr:colOff>
                    <xdr:row>8</xdr:row>
                    <xdr:rowOff>0</xdr:rowOff>
                  </to>
                </anchor>
              </controlPr>
            </control>
          </mc:Choice>
        </mc:AlternateContent>
        <mc:AlternateContent xmlns:mc="http://schemas.openxmlformats.org/markup-compatibility/2006">
          <mc:Choice Requires="x14">
            <control shapeId="324627" r:id="rId22" name="Button 19">
              <controlPr defaultSize="0" print="0" autoFill="0" autoPict="0" macro="[0]!Verberg_Ex_Aequo_2">
                <anchor moveWithCells="1" sizeWithCells="1">
                  <from>
                    <xdr:col>18</xdr:col>
                    <xdr:colOff>19050</xdr:colOff>
                    <xdr:row>7</xdr:row>
                    <xdr:rowOff>9525</xdr:rowOff>
                  </from>
                  <to>
                    <xdr:col>19</xdr:col>
                    <xdr:colOff>190500</xdr:colOff>
                    <xdr:row>8</xdr:row>
                    <xdr:rowOff>0</xdr:rowOff>
                  </to>
                </anchor>
              </controlPr>
            </control>
          </mc:Choice>
        </mc:AlternateContent>
        <mc:AlternateContent xmlns:mc="http://schemas.openxmlformats.org/markup-compatibility/2006">
          <mc:Choice Requires="x14">
            <control shapeId="324628" r:id="rId23" name="Button 20">
              <controlPr defaultSize="0" print="0" autoFill="0" autoPict="0" macro="[0]!Verberg_Ex_Aequo_3">
                <anchor moveWithCells="1" sizeWithCells="1">
                  <from>
                    <xdr:col>26</xdr:col>
                    <xdr:colOff>47625</xdr:colOff>
                    <xdr:row>7</xdr:row>
                    <xdr:rowOff>9525</xdr:rowOff>
                  </from>
                  <to>
                    <xdr:col>27</xdr:col>
                    <xdr:colOff>219075</xdr:colOff>
                    <xdr:row>7</xdr:row>
                    <xdr:rowOff>304800</xdr:rowOff>
                  </to>
                </anchor>
              </controlPr>
            </control>
          </mc:Choice>
        </mc:AlternateContent>
        <mc:AlternateContent xmlns:mc="http://schemas.openxmlformats.org/markup-compatibility/2006">
          <mc:Choice Requires="x14">
            <control shapeId="324629" r:id="rId24" name="Button 21">
              <controlPr defaultSize="0" print="0" autoFill="0" autoPict="0" macro="[0]!Verberg_Ex_Aequo_4">
                <anchor moveWithCells="1" sizeWithCells="1">
                  <from>
                    <xdr:col>30</xdr:col>
                    <xdr:colOff>0</xdr:colOff>
                    <xdr:row>7</xdr:row>
                    <xdr:rowOff>0</xdr:rowOff>
                  </from>
                  <to>
                    <xdr:col>35</xdr:col>
                    <xdr:colOff>209550</xdr:colOff>
                    <xdr:row>7</xdr:row>
                    <xdr:rowOff>314325</xdr:rowOff>
                  </to>
                </anchor>
              </controlPr>
            </control>
          </mc:Choice>
        </mc:AlternateContent>
        <mc:AlternateContent xmlns:mc="http://schemas.openxmlformats.org/markup-compatibility/2006">
          <mc:Choice Requires="x14">
            <control shapeId="324630" r:id="rId25" name="Button 22">
              <controlPr defaultSize="0" print="0" autoFill="0" autoPict="0" macro="[0]!Verberg_Ex_Aequo_5">
                <anchor moveWithCells="1" sizeWithCells="1">
                  <from>
                    <xdr:col>38</xdr:col>
                    <xdr:colOff>0</xdr:colOff>
                    <xdr:row>7</xdr:row>
                    <xdr:rowOff>9525</xdr:rowOff>
                  </from>
                  <to>
                    <xdr:col>38</xdr:col>
                    <xdr:colOff>0</xdr:colOff>
                    <xdr:row>8</xdr:row>
                    <xdr:rowOff>0</xdr:rowOff>
                  </to>
                </anchor>
              </controlPr>
            </control>
          </mc:Choice>
        </mc:AlternateContent>
        <mc:AlternateContent xmlns:mc="http://schemas.openxmlformats.org/markup-compatibility/2006">
          <mc:Choice Requires="x14">
            <control shapeId="324631" r:id="rId26" name="Button 23">
              <controlPr defaultSize="0" print="0" autoFill="0" autoPict="0" macro="[0]!Verberg_Ex_Aequo_6">
                <anchor moveWithCells="1" sizeWithCells="1">
                  <from>
                    <xdr:col>46</xdr:col>
                    <xdr:colOff>0</xdr:colOff>
                    <xdr:row>7</xdr:row>
                    <xdr:rowOff>0</xdr:rowOff>
                  </from>
                  <to>
                    <xdr:col>46</xdr:col>
                    <xdr:colOff>0</xdr:colOff>
                    <xdr:row>7</xdr:row>
                    <xdr:rowOff>314325</xdr:rowOff>
                  </to>
                </anchor>
              </controlPr>
            </control>
          </mc:Choice>
        </mc:AlternateContent>
        <mc:AlternateContent xmlns:mc="http://schemas.openxmlformats.org/markup-compatibility/2006">
          <mc:Choice Requires="x14">
            <control shapeId="324632" r:id="rId27" name="Button 24">
              <controlPr defaultSize="0" print="0" autoFill="0" autoPict="0" macro="[0]!Sort_Naam">
                <anchor moveWithCells="1" sizeWithCells="1">
                  <from>
                    <xdr:col>2</xdr:col>
                    <xdr:colOff>0</xdr:colOff>
                    <xdr:row>7</xdr:row>
                    <xdr:rowOff>9525</xdr:rowOff>
                  </from>
                  <to>
                    <xdr:col>3</xdr:col>
                    <xdr:colOff>0</xdr:colOff>
                    <xdr:row>7</xdr:row>
                    <xdr:rowOff>190500</xdr:rowOff>
                  </to>
                </anchor>
              </controlPr>
            </control>
          </mc:Choice>
        </mc:AlternateContent>
        <mc:AlternateContent xmlns:mc="http://schemas.openxmlformats.org/markup-compatibility/2006">
          <mc:Choice Requires="x14">
            <control shapeId="324633" r:id="rId28" name="Button 25">
              <controlPr defaultSize="0" print="0" autoFill="0" autoPict="0" macro="[0]!Verberg_Ex_Aequo_5">
                <anchor moveWithCells="1" sizeWithCells="1">
                  <from>
                    <xdr:col>38</xdr:col>
                    <xdr:colOff>0</xdr:colOff>
                    <xdr:row>7</xdr:row>
                    <xdr:rowOff>0</xdr:rowOff>
                  </from>
                  <to>
                    <xdr:col>43</xdr:col>
                    <xdr:colOff>200025</xdr:colOff>
                    <xdr:row>7</xdr:row>
                    <xdr:rowOff>314325</xdr:rowOff>
                  </to>
                </anchor>
              </controlPr>
            </control>
          </mc:Choice>
        </mc:AlternateContent>
        <mc:AlternateContent xmlns:mc="http://schemas.openxmlformats.org/markup-compatibility/2006">
          <mc:Choice Requires="x14">
            <control shapeId="324634" r:id="rId29" name="Button 26">
              <controlPr defaultSize="0" print="0" autoFill="0" autoPict="0" macro="[0]!Verberg_Ex_Aequo_6">
                <anchor moveWithCells="1" sizeWithCells="1">
                  <from>
                    <xdr:col>46</xdr:col>
                    <xdr:colOff>0</xdr:colOff>
                    <xdr:row>7</xdr:row>
                    <xdr:rowOff>0</xdr:rowOff>
                  </from>
                  <to>
                    <xdr:col>51</xdr:col>
                    <xdr:colOff>200025</xdr:colOff>
                    <xdr:row>7</xdr:row>
                    <xdr:rowOff>314325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72">
    <pageSetUpPr fitToPage="1"/>
  </sheetPr>
  <dimension ref="A1:BN44"/>
  <sheetViews>
    <sheetView workbookViewId="0">
      <pane xSplit="5" ySplit="8" topLeftCell="F9" activePane="bottomRight" state="frozen"/>
      <selection activeCell="C5" sqref="C5:E5"/>
      <selection pane="topRight" activeCell="C5" sqref="C5:E5"/>
      <selection pane="bottomLeft" activeCell="C5" sqref="C5:E5"/>
      <selection pane="bottomRight" activeCell="A2" sqref="A1:A1048576"/>
    </sheetView>
  </sheetViews>
  <sheetFormatPr defaultColWidth="9.140625" defaultRowHeight="12.75" x14ac:dyDescent="0.2"/>
  <cols>
    <col min="1" max="1" width="4.7109375" style="144" customWidth="1"/>
    <col min="2" max="2" width="10.140625" style="109" customWidth="1"/>
    <col min="3" max="4" width="22.7109375" style="109" customWidth="1"/>
    <col min="5" max="5" width="4.140625" style="109" hidden="1" customWidth="1"/>
    <col min="6" max="6" width="18.7109375" style="109" customWidth="1"/>
    <col min="7" max="7" width="4.28515625" style="147" customWidth="1"/>
    <col min="8" max="8" width="5.7109375" style="120" customWidth="1"/>
    <col min="9" max="9" width="5.7109375" style="120" hidden="1" customWidth="1"/>
    <col min="10" max="10" width="5.7109375" style="104" hidden="1" customWidth="1"/>
    <col min="11" max="12" width="3.7109375" style="120" customWidth="1"/>
    <col min="13" max="13" width="4.85546875" style="147" customWidth="1"/>
    <col min="14" max="14" width="5.5703125" style="128" customWidth="1"/>
    <col min="15" max="15" width="4.85546875" style="149" customWidth="1"/>
    <col min="16" max="16" width="5.7109375" style="121" customWidth="1"/>
    <col min="17" max="17" width="5.7109375" style="121" hidden="1" customWidth="1"/>
    <col min="18" max="18" width="5.7109375" style="105" hidden="1" customWidth="1"/>
    <col min="19" max="20" width="3.7109375" style="121" customWidth="1"/>
    <col min="21" max="21" width="4.5703125" style="149" customWidth="1"/>
    <col min="22" max="22" width="5.28515625" style="130" customWidth="1"/>
    <col min="23" max="23" width="2.7109375" style="123" customWidth="1"/>
    <col min="24" max="24" width="5.7109375" style="123" customWidth="1"/>
    <col min="25" max="25" width="5.7109375" style="123" hidden="1" customWidth="1"/>
    <col min="26" max="26" width="5.7109375" style="107" hidden="1" customWidth="1"/>
    <col min="27" max="28" width="3.7109375" style="123" customWidth="1"/>
    <col min="29" max="29" width="5" style="157" customWidth="1"/>
    <col min="30" max="30" width="4.7109375" style="132" customWidth="1"/>
    <col min="31" max="31" width="2.7109375" style="121" hidden="1" customWidth="1"/>
    <col min="32" max="33" width="5.7109375" style="121" hidden="1" customWidth="1"/>
    <col min="34" max="34" width="5.7109375" style="105" hidden="1" customWidth="1"/>
    <col min="35" max="36" width="3.7109375" style="121" hidden="1" customWidth="1"/>
    <col min="37" max="37" width="3" style="121" hidden="1" customWidth="1"/>
    <col min="38" max="38" width="3.85546875" style="122" hidden="1" customWidth="1"/>
    <col min="39" max="39" width="2.7109375" style="123" hidden="1" customWidth="1"/>
    <col min="40" max="41" width="5.7109375" style="123" hidden="1" customWidth="1"/>
    <col min="42" max="42" width="5.7109375" style="107" hidden="1" customWidth="1"/>
    <col min="43" max="44" width="3.7109375" style="123" hidden="1" customWidth="1"/>
    <col min="45" max="45" width="3" style="123" hidden="1" customWidth="1"/>
    <col min="46" max="46" width="3.85546875" style="124" hidden="1" customWidth="1"/>
    <col min="47" max="47" width="2.7109375" style="121" hidden="1" customWidth="1"/>
    <col min="48" max="49" width="5.7109375" style="121" hidden="1" customWidth="1"/>
    <col min="50" max="50" width="5.7109375" style="105" hidden="1" customWidth="1"/>
    <col min="51" max="52" width="3.7109375" style="121" hidden="1" customWidth="1"/>
    <col min="53" max="53" width="3" style="121" hidden="1" customWidth="1"/>
    <col min="54" max="54" width="3.85546875" style="121" hidden="1" customWidth="1"/>
    <col min="55" max="55" width="5.28515625" style="36" customWidth="1"/>
    <col min="56" max="56" width="6.140625" style="36" hidden="1" customWidth="1"/>
    <col min="57" max="57" width="5.28515625" style="36" customWidth="1"/>
    <col min="58" max="58" width="5.28515625" style="101" hidden="1" customWidth="1"/>
    <col min="59" max="60" width="6" style="101" hidden="1" customWidth="1"/>
    <col min="61" max="61" width="6" style="36" customWidth="1"/>
    <col min="62" max="62" width="6" style="36" hidden="1" customWidth="1"/>
    <col min="63" max="63" width="4" style="144" customWidth="1"/>
    <col min="64" max="64" width="5.42578125" style="144" customWidth="1"/>
    <col min="65" max="65" width="5.5703125" style="109" customWidth="1"/>
    <col min="66" max="66" width="17.28515625" style="109" customWidth="1"/>
    <col min="67" max="16384" width="9.140625" style="101"/>
  </cols>
  <sheetData>
    <row r="1" spans="1:66" x14ac:dyDescent="0.2">
      <c r="A1" s="237" t="s">
        <v>8</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9"/>
    </row>
    <row r="2" spans="1:66" ht="12.75" hidden="1" customHeight="1" x14ac:dyDescent="0.2">
      <c r="A2" s="158"/>
      <c r="B2" s="102"/>
      <c r="C2" s="102">
        <v>1</v>
      </c>
      <c r="D2" s="102">
        <f>FLOOR((C2+3)/4,1)</f>
        <v>1</v>
      </c>
      <c r="E2" s="102"/>
      <c r="F2" s="102"/>
      <c r="G2" s="145"/>
      <c r="H2" s="103">
        <v>192</v>
      </c>
      <c r="I2" s="104">
        <v>190</v>
      </c>
      <c r="J2" s="104">
        <f>H2+I2</f>
        <v>382</v>
      </c>
      <c r="K2" s="104"/>
      <c r="L2" s="104"/>
      <c r="M2" s="154"/>
      <c r="N2" s="126">
        <v>1</v>
      </c>
      <c r="O2" s="148"/>
      <c r="P2" s="105">
        <v>193</v>
      </c>
      <c r="Q2" s="105">
        <v>193</v>
      </c>
      <c r="R2" s="105">
        <f>P2+Q2</f>
        <v>386</v>
      </c>
      <c r="S2" s="105"/>
      <c r="T2" s="105"/>
      <c r="U2" s="148"/>
      <c r="V2" s="129">
        <v>2</v>
      </c>
      <c r="W2" s="107"/>
      <c r="X2" s="107">
        <v>198</v>
      </c>
      <c r="Y2" s="107">
        <v>198</v>
      </c>
      <c r="Z2" s="107">
        <f>X2+Y2</f>
        <v>396</v>
      </c>
      <c r="AA2" s="107"/>
      <c r="AB2" s="107"/>
      <c r="AC2" s="156"/>
      <c r="AD2" s="131">
        <v>3</v>
      </c>
      <c r="AE2" s="105"/>
      <c r="AF2" s="105">
        <v>177</v>
      </c>
      <c r="AG2" s="105">
        <v>177</v>
      </c>
      <c r="AH2" s="105">
        <f>AF2+AG2</f>
        <v>354</v>
      </c>
      <c r="AI2" s="105"/>
      <c r="AJ2" s="105"/>
      <c r="AK2" s="105"/>
      <c r="AL2" s="106">
        <v>4</v>
      </c>
      <c r="AM2" s="107"/>
      <c r="AN2" s="107">
        <v>178</v>
      </c>
      <c r="AO2" s="107">
        <v>178</v>
      </c>
      <c r="AP2" s="107">
        <f>AN2+AO2</f>
        <v>356</v>
      </c>
      <c r="AQ2" s="107"/>
      <c r="AR2" s="107"/>
      <c r="AS2" s="107"/>
      <c r="AT2" s="108">
        <v>5</v>
      </c>
      <c r="AU2" s="105"/>
      <c r="AV2" s="105">
        <v>179</v>
      </c>
      <c r="AW2" s="105">
        <v>179</v>
      </c>
      <c r="AX2" s="105">
        <f>AV2+AW2</f>
        <v>358</v>
      </c>
      <c r="AY2" s="105"/>
      <c r="AZ2" s="105"/>
      <c r="BA2" s="105"/>
      <c r="BB2" s="105">
        <v>6</v>
      </c>
      <c r="BC2" s="36">
        <f>N2+V2+AD2+AL2+AT2+BB2</f>
        <v>21</v>
      </c>
      <c r="BD2" s="36">
        <f>J2+R2+Z2+AH2+AP2+AX2</f>
        <v>2232</v>
      </c>
      <c r="BE2" s="36">
        <f>IF($O$4&gt;0,(LARGE(($N2,$V2,$AD2,$AL2,$AT2,$BB2),1)),"0")</f>
        <v>6</v>
      </c>
      <c r="BF2" s="101">
        <f>IF($O$4&gt;0,(LARGE(($N2,$V2,$AD2,$AL2,$AT2,$BB2),2)),"0")</f>
        <v>5</v>
      </c>
      <c r="BG2" s="101">
        <v>354</v>
      </c>
      <c r="BH2" s="101">
        <v>354</v>
      </c>
      <c r="BI2" s="36">
        <f>BC2-BE2-BF2</f>
        <v>10</v>
      </c>
      <c r="BJ2" s="36">
        <f>BD2-BG2-BH2</f>
        <v>1524</v>
      </c>
      <c r="BK2" s="36"/>
      <c r="BL2" s="36"/>
      <c r="BN2" s="101"/>
    </row>
    <row r="3" spans="1:66" x14ac:dyDescent="0.2">
      <c r="A3" s="240" t="s">
        <v>9</v>
      </c>
      <c r="B3" s="241"/>
      <c r="C3" s="242" t="str">
        <f>Instellingen!B3</f>
        <v>Kring NVF</v>
      </c>
      <c r="D3" s="243"/>
      <c r="E3" s="244"/>
      <c r="F3" s="240" t="s">
        <v>43</v>
      </c>
      <c r="G3" s="245"/>
      <c r="H3" s="245"/>
      <c r="I3" s="245"/>
      <c r="J3" s="245"/>
      <c r="K3" s="245"/>
      <c r="L3" s="245"/>
      <c r="M3" s="245"/>
      <c r="N3" s="241"/>
      <c r="O3" s="246">
        <v>5</v>
      </c>
      <c r="P3" s="247"/>
      <c r="Q3" s="247"/>
      <c r="R3" s="247"/>
      <c r="S3" s="247"/>
      <c r="T3" s="247"/>
      <c r="U3" s="247"/>
      <c r="V3" s="248"/>
      <c r="W3" s="249"/>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1"/>
      <c r="BC3" s="240" t="s">
        <v>41</v>
      </c>
      <c r="BD3" s="245"/>
      <c r="BE3" s="245"/>
      <c r="BF3" s="245"/>
      <c r="BG3" s="245"/>
      <c r="BH3" s="245"/>
      <c r="BI3" s="245"/>
      <c r="BJ3" s="245"/>
      <c r="BK3" s="241"/>
      <c r="BL3" s="133">
        <f>Instellingen!B6</f>
        <v>3</v>
      </c>
      <c r="BM3" s="249"/>
      <c r="BN3" s="250"/>
    </row>
    <row r="4" spans="1:66" x14ac:dyDescent="0.2">
      <c r="A4" s="240" t="s">
        <v>10</v>
      </c>
      <c r="B4" s="241"/>
      <c r="C4" s="258" t="s">
        <v>28</v>
      </c>
      <c r="D4" s="243"/>
      <c r="E4" s="244"/>
      <c r="F4" s="240" t="s">
        <v>72</v>
      </c>
      <c r="G4" s="245"/>
      <c r="H4" s="245"/>
      <c r="I4" s="245"/>
      <c r="J4" s="245"/>
      <c r="K4" s="245"/>
      <c r="L4" s="245"/>
      <c r="M4" s="245"/>
      <c r="N4" s="241"/>
      <c r="O4" s="259">
        <f>Instellingen!B7</f>
        <v>1</v>
      </c>
      <c r="P4" s="260"/>
      <c r="Q4" s="260"/>
      <c r="R4" s="260"/>
      <c r="S4" s="260"/>
      <c r="T4" s="260"/>
      <c r="U4" s="260"/>
      <c r="V4" s="261"/>
      <c r="W4" s="252"/>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4"/>
      <c r="BC4" s="240"/>
      <c r="BD4" s="245"/>
      <c r="BE4" s="245"/>
      <c r="BF4" s="245"/>
      <c r="BG4" s="245"/>
      <c r="BH4" s="245"/>
      <c r="BI4" s="245"/>
      <c r="BJ4" s="245"/>
      <c r="BK4" s="241"/>
      <c r="BL4" s="133"/>
      <c r="BM4" s="252"/>
      <c r="BN4" s="253"/>
    </row>
    <row r="5" spans="1:66" x14ac:dyDescent="0.2">
      <c r="A5" s="240" t="s">
        <v>11</v>
      </c>
      <c r="B5" s="241"/>
      <c r="C5" s="258"/>
      <c r="D5" s="243"/>
      <c r="E5" s="244"/>
      <c r="F5" s="240" t="s">
        <v>12</v>
      </c>
      <c r="G5" s="245"/>
      <c r="H5" s="245"/>
      <c r="I5" s="245"/>
      <c r="J5" s="245"/>
      <c r="K5" s="245"/>
      <c r="L5" s="245"/>
      <c r="M5" s="245"/>
      <c r="N5" s="241"/>
      <c r="O5" s="259">
        <f>Instellingen!B5</f>
        <v>99</v>
      </c>
      <c r="P5" s="260"/>
      <c r="Q5" s="260"/>
      <c r="R5" s="260"/>
      <c r="S5" s="260"/>
      <c r="T5" s="260"/>
      <c r="U5" s="260"/>
      <c r="V5" s="261"/>
      <c r="W5" s="255"/>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7"/>
      <c r="BC5" s="240" t="s">
        <v>13</v>
      </c>
      <c r="BD5" s="245"/>
      <c r="BE5" s="245"/>
      <c r="BF5" s="245"/>
      <c r="BG5" s="245"/>
      <c r="BH5" s="245"/>
      <c r="BI5" s="245"/>
      <c r="BJ5" s="245"/>
      <c r="BK5" s="241"/>
      <c r="BL5" s="134">
        <v>2</v>
      </c>
      <c r="BM5" s="252"/>
      <c r="BN5" s="253"/>
    </row>
    <row r="6" spans="1:66" ht="12.75" customHeight="1" x14ac:dyDescent="0.2">
      <c r="A6" s="262"/>
      <c r="B6" s="262"/>
      <c r="C6" s="262"/>
      <c r="D6" s="262"/>
      <c r="E6" s="263"/>
      <c r="F6" s="111" t="s">
        <v>14</v>
      </c>
      <c r="G6" s="266" t="str">
        <f>Instellingen!B36</f>
        <v>Hulshorst/WenumWiesel</v>
      </c>
      <c r="H6" s="267"/>
      <c r="I6" s="267"/>
      <c r="J6" s="267"/>
      <c r="K6" s="267"/>
      <c r="L6" s="267"/>
      <c r="M6" s="267"/>
      <c r="N6" s="268"/>
      <c r="O6" s="269" t="str">
        <f>Instellingen!B37</f>
        <v>Nunspeet/Wezep</v>
      </c>
      <c r="P6" s="270"/>
      <c r="Q6" s="270"/>
      <c r="R6" s="270"/>
      <c r="S6" s="270"/>
      <c r="T6" s="270"/>
      <c r="U6" s="270"/>
      <c r="V6" s="271"/>
      <c r="W6" s="272" t="str">
        <f>Instellingen!B38</f>
        <v>Vaassen/Hulshorst</v>
      </c>
      <c r="X6" s="273"/>
      <c r="Y6" s="273"/>
      <c r="Z6" s="273"/>
      <c r="AA6" s="273"/>
      <c r="AB6" s="273"/>
      <c r="AC6" s="273"/>
      <c r="AD6" s="274"/>
      <c r="AE6" s="269">
        <f>Instellingen!B39</f>
        <v>0</v>
      </c>
      <c r="AF6" s="270"/>
      <c r="AG6" s="270"/>
      <c r="AH6" s="270"/>
      <c r="AI6" s="270"/>
      <c r="AJ6" s="270"/>
      <c r="AK6" s="270"/>
      <c r="AL6" s="271"/>
      <c r="AM6" s="272">
        <f>Instellingen!B40</f>
        <v>0</v>
      </c>
      <c r="AN6" s="273"/>
      <c r="AO6" s="273"/>
      <c r="AP6" s="273"/>
      <c r="AQ6" s="273"/>
      <c r="AR6" s="273"/>
      <c r="AS6" s="273"/>
      <c r="AT6" s="274"/>
      <c r="AU6" s="269">
        <f>Instellingen!B41</f>
        <v>0</v>
      </c>
      <c r="AV6" s="270"/>
      <c r="AW6" s="270"/>
      <c r="AX6" s="270"/>
      <c r="AY6" s="270"/>
      <c r="AZ6" s="270"/>
      <c r="BA6" s="270"/>
      <c r="BB6" s="271"/>
      <c r="BC6" s="240" t="s">
        <v>34</v>
      </c>
      <c r="BD6" s="245"/>
      <c r="BE6" s="245"/>
      <c r="BF6" s="245"/>
      <c r="BG6" s="245"/>
      <c r="BH6" s="241"/>
      <c r="BI6" s="135" t="s">
        <v>35</v>
      </c>
      <c r="BJ6" s="136"/>
      <c r="BK6" s="137"/>
      <c r="BL6" s="138">
        <v>180</v>
      </c>
      <c r="BM6" s="252"/>
      <c r="BN6" s="253"/>
    </row>
    <row r="7" spans="1:66" ht="12.75" customHeight="1" x14ac:dyDescent="0.2">
      <c r="A7" s="264"/>
      <c r="B7" s="264"/>
      <c r="C7" s="264"/>
      <c r="D7" s="264"/>
      <c r="E7" s="265"/>
      <c r="F7" s="111" t="s">
        <v>15</v>
      </c>
      <c r="G7" s="266" t="str">
        <f>Instellingen!C36</f>
        <v>05/06/19/20 nov 2021</v>
      </c>
      <c r="H7" s="267"/>
      <c r="I7" s="267"/>
      <c r="J7" s="267"/>
      <c r="K7" s="267"/>
      <c r="L7" s="267"/>
      <c r="M7" s="267"/>
      <c r="N7" s="268"/>
      <c r="O7" s="269" t="str">
        <f>Instellingen!C37</f>
        <v>03/04 dec 2021</v>
      </c>
      <c r="P7" s="270"/>
      <c r="Q7" s="270"/>
      <c r="R7" s="270"/>
      <c r="S7" s="270"/>
      <c r="T7" s="270"/>
      <c r="U7" s="270"/>
      <c r="V7" s="271"/>
      <c r="W7" s="272" t="str">
        <f>Instellingen!C38</f>
        <v>29 jan 2022</v>
      </c>
      <c r="X7" s="273"/>
      <c r="Y7" s="273"/>
      <c r="Z7" s="273"/>
      <c r="AA7" s="273"/>
      <c r="AB7" s="273"/>
      <c r="AC7" s="273"/>
      <c r="AD7" s="274"/>
      <c r="AE7" s="269" t="str">
        <f>Instellingen!C39</f>
        <v xml:space="preserve"> </v>
      </c>
      <c r="AF7" s="270"/>
      <c r="AG7" s="270"/>
      <c r="AH7" s="270"/>
      <c r="AI7" s="270"/>
      <c r="AJ7" s="270"/>
      <c r="AK7" s="270"/>
      <c r="AL7" s="271"/>
      <c r="AM7" s="272" t="str">
        <f>Instellingen!C40</f>
        <v xml:space="preserve"> </v>
      </c>
      <c r="AN7" s="273"/>
      <c r="AO7" s="273"/>
      <c r="AP7" s="273"/>
      <c r="AQ7" s="273"/>
      <c r="AR7" s="273"/>
      <c r="AS7" s="273"/>
      <c r="AT7" s="274"/>
      <c r="AU7" s="269" t="str">
        <f>Instellingen!C41</f>
        <v xml:space="preserve"> </v>
      </c>
      <c r="AV7" s="270"/>
      <c r="AW7" s="270"/>
      <c r="AX7" s="270"/>
      <c r="AY7" s="270"/>
      <c r="AZ7" s="270"/>
      <c r="BA7" s="270"/>
      <c r="BB7" s="271"/>
      <c r="BC7" s="150" t="s">
        <v>71</v>
      </c>
      <c r="BD7" s="142" t="s">
        <v>71</v>
      </c>
      <c r="BE7" s="151" t="s">
        <v>69</v>
      </c>
      <c r="BF7" s="114" t="s">
        <v>69</v>
      </c>
      <c r="BG7" s="114" t="s">
        <v>69</v>
      </c>
      <c r="BH7" s="114" t="s">
        <v>69</v>
      </c>
      <c r="BI7" s="139" t="s">
        <v>70</v>
      </c>
      <c r="BJ7" s="140" t="s">
        <v>70</v>
      </c>
      <c r="BK7" s="141"/>
      <c r="BL7" s="142"/>
      <c r="BM7" s="255"/>
      <c r="BN7" s="256"/>
    </row>
    <row r="8" spans="1:66" ht="25.5" customHeight="1" x14ac:dyDescent="0.2">
      <c r="A8" s="155" t="s">
        <v>19</v>
      </c>
      <c r="B8" s="116" t="s">
        <v>7</v>
      </c>
      <c r="C8" s="116" t="s">
        <v>0</v>
      </c>
      <c r="D8" s="116" t="s">
        <v>1</v>
      </c>
      <c r="E8" s="116" t="s">
        <v>100</v>
      </c>
      <c r="F8" s="111" t="s">
        <v>3</v>
      </c>
      <c r="G8" s="146" t="s">
        <v>95</v>
      </c>
      <c r="H8" s="117" t="s">
        <v>38</v>
      </c>
      <c r="I8" s="117" t="s">
        <v>36</v>
      </c>
      <c r="J8" s="117" t="s">
        <v>37</v>
      </c>
      <c r="K8" s="117" t="s">
        <v>73</v>
      </c>
      <c r="L8" s="117" t="s">
        <v>74</v>
      </c>
      <c r="M8" s="155" t="s">
        <v>5</v>
      </c>
      <c r="N8" s="127" t="s">
        <v>16</v>
      </c>
      <c r="O8" s="146" t="s">
        <v>95</v>
      </c>
      <c r="P8" s="117" t="s">
        <v>38</v>
      </c>
      <c r="Q8" s="117" t="s">
        <v>36</v>
      </c>
      <c r="R8" s="117" t="s">
        <v>39</v>
      </c>
      <c r="S8" s="117" t="s">
        <v>73</v>
      </c>
      <c r="T8" s="117" t="s">
        <v>74</v>
      </c>
      <c r="U8" s="155" t="s">
        <v>5</v>
      </c>
      <c r="V8" s="127" t="s">
        <v>16</v>
      </c>
      <c r="W8" s="117" t="s">
        <v>95</v>
      </c>
      <c r="X8" s="117" t="s">
        <v>38</v>
      </c>
      <c r="Y8" s="117" t="s">
        <v>40</v>
      </c>
      <c r="Z8" s="117" t="s">
        <v>39</v>
      </c>
      <c r="AA8" s="117" t="s">
        <v>73</v>
      </c>
      <c r="AB8" s="117" t="s">
        <v>74</v>
      </c>
      <c r="AC8" s="155" t="s">
        <v>5</v>
      </c>
      <c r="AD8" s="127" t="s">
        <v>16</v>
      </c>
      <c r="AE8" s="117" t="s">
        <v>95</v>
      </c>
      <c r="AF8" s="117" t="s">
        <v>38</v>
      </c>
      <c r="AG8" s="117" t="s">
        <v>36</v>
      </c>
      <c r="AH8" s="117" t="s">
        <v>39</v>
      </c>
      <c r="AI8" s="117" t="s">
        <v>73</v>
      </c>
      <c r="AJ8" s="117" t="s">
        <v>74</v>
      </c>
      <c r="AK8" s="116" t="s">
        <v>5</v>
      </c>
      <c r="AL8" s="111" t="s">
        <v>16</v>
      </c>
      <c r="AM8" s="117" t="s">
        <v>95</v>
      </c>
      <c r="AN8" s="117" t="s">
        <v>38</v>
      </c>
      <c r="AO8" s="117" t="s">
        <v>36</v>
      </c>
      <c r="AP8" s="117" t="s">
        <v>39</v>
      </c>
      <c r="AQ8" s="117" t="s">
        <v>73</v>
      </c>
      <c r="AR8" s="117" t="s">
        <v>74</v>
      </c>
      <c r="AS8" s="116" t="s">
        <v>5</v>
      </c>
      <c r="AT8" s="111" t="s">
        <v>16</v>
      </c>
      <c r="AU8" s="117" t="s">
        <v>95</v>
      </c>
      <c r="AV8" s="117" t="s">
        <v>38</v>
      </c>
      <c r="AW8" s="117" t="s">
        <v>36</v>
      </c>
      <c r="AX8" s="117" t="s">
        <v>39</v>
      </c>
      <c r="AY8" s="117" t="s">
        <v>73</v>
      </c>
      <c r="AZ8" s="117" t="s">
        <v>74</v>
      </c>
      <c r="BA8" s="116" t="s">
        <v>5</v>
      </c>
      <c r="BB8" s="116" t="s">
        <v>16</v>
      </c>
      <c r="BC8" s="152" t="s">
        <v>23</v>
      </c>
      <c r="BD8" s="143" t="s">
        <v>4</v>
      </c>
      <c r="BE8" s="153" t="s">
        <v>23</v>
      </c>
      <c r="BF8" s="119" t="s">
        <v>23</v>
      </c>
      <c r="BG8" s="118" t="s">
        <v>4</v>
      </c>
      <c r="BH8" s="118" t="s">
        <v>4</v>
      </c>
      <c r="BI8" s="143" t="s">
        <v>23</v>
      </c>
      <c r="BJ8" s="143" t="s">
        <v>4</v>
      </c>
      <c r="BK8" s="143" t="s">
        <v>17</v>
      </c>
      <c r="BL8" s="143" t="s">
        <v>18</v>
      </c>
      <c r="BM8" s="117" t="s">
        <v>97</v>
      </c>
      <c r="BN8" s="116" t="s">
        <v>6</v>
      </c>
    </row>
    <row r="9" spans="1:66" x14ac:dyDescent="0.2">
      <c r="A9" s="144">
        <v>1</v>
      </c>
      <c r="B9" s="109" t="s">
        <v>455</v>
      </c>
      <c r="C9" s="109" t="s">
        <v>471</v>
      </c>
      <c r="D9" s="109" t="s">
        <v>456</v>
      </c>
      <c r="E9" s="109" t="s">
        <v>28</v>
      </c>
      <c r="F9" s="109" t="s">
        <v>133</v>
      </c>
      <c r="J9" s="104">
        <f t="shared" ref="J9:J44" si="0">H9+I9</f>
        <v>0</v>
      </c>
      <c r="N9" s="128">
        <v>99</v>
      </c>
      <c r="O9" s="149">
        <v>1</v>
      </c>
      <c r="P9" s="121">
        <v>207</v>
      </c>
      <c r="Q9" s="121">
        <v>0</v>
      </c>
      <c r="R9" s="105">
        <f t="shared" ref="R9:R44" si="1">P9+Q9</f>
        <v>207</v>
      </c>
      <c r="S9" s="121">
        <v>7</v>
      </c>
      <c r="T9" s="121">
        <v>7</v>
      </c>
      <c r="U9" s="149">
        <v>2</v>
      </c>
      <c r="V9" s="130">
        <v>2</v>
      </c>
      <c r="X9" s="123">
        <v>207.5</v>
      </c>
      <c r="Z9" s="107">
        <f t="shared" ref="Z9:Z44" si="2">X9+Y9</f>
        <v>207.5</v>
      </c>
      <c r="AA9" s="123">
        <v>7</v>
      </c>
      <c r="AB9" s="123">
        <v>7.5</v>
      </c>
      <c r="AC9" s="157">
        <v>1</v>
      </c>
      <c r="AD9" s="132">
        <v>1</v>
      </c>
      <c r="BC9" s="36">
        <f t="shared" ref="BC9:BC44" si="3">N9+V9+AD9+AL9+AT9+BB9</f>
        <v>102</v>
      </c>
      <c r="BD9" s="36">
        <f t="shared" ref="BD9:BD44" si="4">J9+R9+Z9+AH9+AP9+AX9</f>
        <v>414.5</v>
      </c>
      <c r="BE9" s="36">
        <f>IF($O$4&gt;0,(LARGE(($N9,$V9,$AD9,$AL9,$AT9,$BB9),1)),"0")</f>
        <v>99</v>
      </c>
      <c r="BF9"/>
      <c r="BG9" s="101">
        <v>0</v>
      </c>
      <c r="BH9" s="101">
        <v>0</v>
      </c>
      <c r="BI9" s="36">
        <f t="shared" ref="BI9:BI44" si="5">BC9-BE9-BF9</f>
        <v>3</v>
      </c>
      <c r="BJ9" s="36">
        <f t="shared" ref="BJ9:BJ44" si="6">BD9-BG9-BH9</f>
        <v>414.5</v>
      </c>
      <c r="BK9" s="144">
        <v>1</v>
      </c>
      <c r="BN9" s="125" t="s">
        <v>578</v>
      </c>
    </row>
    <row r="10" spans="1:66" x14ac:dyDescent="0.2">
      <c r="A10" s="144">
        <v>2</v>
      </c>
      <c r="B10" s="109" t="s">
        <v>165</v>
      </c>
      <c r="C10" s="109" t="s">
        <v>312</v>
      </c>
      <c r="D10" s="109" t="s">
        <v>166</v>
      </c>
      <c r="E10" s="109" t="s">
        <v>28</v>
      </c>
      <c r="F10" s="109" t="s">
        <v>167</v>
      </c>
      <c r="G10" s="147">
        <v>1</v>
      </c>
      <c r="H10" s="120">
        <v>199</v>
      </c>
      <c r="I10" s="120">
        <v>0</v>
      </c>
      <c r="J10" s="104">
        <f t="shared" si="0"/>
        <v>199</v>
      </c>
      <c r="K10" s="120">
        <v>6.5</v>
      </c>
      <c r="L10" s="120">
        <v>7</v>
      </c>
      <c r="M10" s="147">
        <v>2</v>
      </c>
      <c r="N10" s="128">
        <v>2</v>
      </c>
      <c r="O10" s="149">
        <v>1</v>
      </c>
      <c r="P10" s="121">
        <v>205.5</v>
      </c>
      <c r="Q10" s="121">
        <v>0</v>
      </c>
      <c r="R10" s="105">
        <f t="shared" si="1"/>
        <v>205.5</v>
      </c>
      <c r="S10" s="121">
        <v>6.5</v>
      </c>
      <c r="T10" s="121">
        <v>7</v>
      </c>
      <c r="U10" s="149">
        <v>4</v>
      </c>
      <c r="V10" s="130">
        <v>4</v>
      </c>
      <c r="X10" s="123">
        <v>206</v>
      </c>
      <c r="Z10" s="107">
        <f t="shared" si="2"/>
        <v>206</v>
      </c>
      <c r="AA10" s="123">
        <v>7</v>
      </c>
      <c r="AB10" s="123">
        <v>8</v>
      </c>
      <c r="AC10" s="157">
        <v>2</v>
      </c>
      <c r="AD10" s="132">
        <v>2</v>
      </c>
      <c r="BC10" s="36">
        <f t="shared" si="3"/>
        <v>8</v>
      </c>
      <c r="BD10" s="36">
        <f t="shared" si="4"/>
        <v>610.5</v>
      </c>
      <c r="BE10" s="36">
        <f>IF($O$4&gt;0,(LARGE(($N10,$V10,$AD10,$AL10,$AT10,$BB10),1)),"0")</f>
        <v>4</v>
      </c>
      <c r="BF10"/>
      <c r="BG10" s="101">
        <v>205.5</v>
      </c>
      <c r="BH10" s="101">
        <v>0</v>
      </c>
      <c r="BI10" s="36">
        <f t="shared" si="5"/>
        <v>4</v>
      </c>
      <c r="BJ10" s="36">
        <f t="shared" si="6"/>
        <v>405</v>
      </c>
      <c r="BK10" s="144">
        <v>2</v>
      </c>
    </row>
    <row r="11" spans="1:66" x14ac:dyDescent="0.2">
      <c r="A11" s="144">
        <v>3</v>
      </c>
      <c r="B11" s="109" t="s">
        <v>168</v>
      </c>
      <c r="C11" s="109" t="s">
        <v>313</v>
      </c>
      <c r="D11" s="109" t="s">
        <v>169</v>
      </c>
      <c r="E11" s="109" t="s">
        <v>28</v>
      </c>
      <c r="F11" s="109" t="s">
        <v>122</v>
      </c>
      <c r="G11" s="147">
        <v>1</v>
      </c>
      <c r="H11" s="120">
        <v>198.5</v>
      </c>
      <c r="I11" s="120">
        <v>0</v>
      </c>
      <c r="J11" s="104">
        <f t="shared" si="0"/>
        <v>198.5</v>
      </c>
      <c r="K11" s="120">
        <v>6.5</v>
      </c>
      <c r="L11" s="120">
        <v>6.5</v>
      </c>
      <c r="M11" s="147">
        <v>3</v>
      </c>
      <c r="N11" s="128">
        <v>3</v>
      </c>
      <c r="O11" s="149">
        <v>1</v>
      </c>
      <c r="P11" s="121">
        <v>199</v>
      </c>
      <c r="Q11" s="121">
        <v>0</v>
      </c>
      <c r="R11" s="105">
        <f t="shared" si="1"/>
        <v>199</v>
      </c>
      <c r="S11" s="121">
        <v>6</v>
      </c>
      <c r="T11" s="121">
        <v>6.5</v>
      </c>
      <c r="U11" s="149">
        <v>6</v>
      </c>
      <c r="V11" s="130">
        <v>6</v>
      </c>
      <c r="X11" s="123">
        <v>200.5</v>
      </c>
      <c r="Z11" s="107">
        <f t="shared" si="2"/>
        <v>200.5</v>
      </c>
      <c r="AA11" s="123">
        <v>6.5</v>
      </c>
      <c r="AB11" s="123">
        <v>7</v>
      </c>
      <c r="AC11" s="157">
        <v>3</v>
      </c>
      <c r="AD11" s="132">
        <v>3</v>
      </c>
      <c r="BC11" s="36">
        <f t="shared" si="3"/>
        <v>12</v>
      </c>
      <c r="BD11" s="36">
        <f t="shared" si="4"/>
        <v>598</v>
      </c>
      <c r="BE11" s="36">
        <f>IF($O$4&gt;0,(LARGE(($N11,$V11,$AD11,$AL11,$AT11,$BB11),1)),"0")</f>
        <v>6</v>
      </c>
      <c r="BF11"/>
      <c r="BG11" s="101">
        <v>199</v>
      </c>
      <c r="BH11" s="101">
        <v>0</v>
      </c>
      <c r="BI11" s="36">
        <f t="shared" si="5"/>
        <v>6</v>
      </c>
      <c r="BJ11" s="36">
        <f t="shared" si="6"/>
        <v>399</v>
      </c>
      <c r="BK11" s="144">
        <v>3</v>
      </c>
    </row>
    <row r="12" spans="1:66" x14ac:dyDescent="0.2">
      <c r="A12" s="144">
        <v>4</v>
      </c>
      <c r="B12" s="109" t="s">
        <v>163</v>
      </c>
      <c r="C12" s="109" t="s">
        <v>311</v>
      </c>
      <c r="D12" s="109" t="s">
        <v>164</v>
      </c>
      <c r="E12" s="109" t="s">
        <v>28</v>
      </c>
      <c r="F12" s="109" t="s">
        <v>119</v>
      </c>
      <c r="G12" s="147">
        <v>1</v>
      </c>
      <c r="H12" s="120">
        <v>202.5</v>
      </c>
      <c r="I12" s="120">
        <v>0</v>
      </c>
      <c r="J12" s="104">
        <f t="shared" si="0"/>
        <v>202.5</v>
      </c>
      <c r="K12" s="120">
        <v>7</v>
      </c>
      <c r="L12" s="120">
        <v>7.5</v>
      </c>
      <c r="M12" s="147">
        <v>1</v>
      </c>
      <c r="N12" s="128">
        <v>1</v>
      </c>
      <c r="O12" s="149">
        <v>1</v>
      </c>
      <c r="P12" s="121">
        <v>196.5</v>
      </c>
      <c r="Q12" s="121">
        <v>0</v>
      </c>
      <c r="R12" s="105">
        <f t="shared" si="1"/>
        <v>196.5</v>
      </c>
      <c r="S12" s="121">
        <v>6</v>
      </c>
      <c r="T12" s="121">
        <v>6.5</v>
      </c>
      <c r="U12" s="149">
        <v>10</v>
      </c>
      <c r="V12" s="130">
        <v>10</v>
      </c>
      <c r="X12" s="123">
        <v>191.5</v>
      </c>
      <c r="Z12" s="107">
        <f t="shared" si="2"/>
        <v>191.5</v>
      </c>
      <c r="AA12" s="123">
        <v>6.5</v>
      </c>
      <c r="AB12" s="123">
        <v>7</v>
      </c>
      <c r="AC12" s="157">
        <v>7</v>
      </c>
      <c r="AD12" s="132">
        <v>7</v>
      </c>
      <c r="BC12" s="36">
        <f t="shared" si="3"/>
        <v>18</v>
      </c>
      <c r="BD12" s="36">
        <f t="shared" si="4"/>
        <v>590.5</v>
      </c>
      <c r="BE12" s="36">
        <f>IF($O$4&gt;0,(LARGE(($N12,$V12,$AD12,$AL12,$AT12,$BB12),1)),"0")</f>
        <v>10</v>
      </c>
      <c r="BF12"/>
      <c r="BG12" s="101">
        <v>196.5</v>
      </c>
      <c r="BH12" s="101">
        <v>0</v>
      </c>
      <c r="BI12" s="36">
        <f t="shared" si="5"/>
        <v>8</v>
      </c>
      <c r="BJ12" s="36">
        <f t="shared" si="6"/>
        <v>394</v>
      </c>
      <c r="BK12" s="144">
        <v>4</v>
      </c>
    </row>
    <row r="13" spans="1:66" x14ac:dyDescent="0.2">
      <c r="A13" s="144">
        <v>5</v>
      </c>
      <c r="B13" s="109" t="s">
        <v>172</v>
      </c>
      <c r="C13" s="109" t="s">
        <v>315</v>
      </c>
      <c r="D13" s="109" t="s">
        <v>173</v>
      </c>
      <c r="E13" s="109" t="s">
        <v>28</v>
      </c>
      <c r="F13" s="109" t="s">
        <v>133</v>
      </c>
      <c r="G13" s="147">
        <v>1</v>
      </c>
      <c r="H13" s="120">
        <v>197</v>
      </c>
      <c r="I13" s="120">
        <v>0</v>
      </c>
      <c r="J13" s="104">
        <f t="shared" si="0"/>
        <v>197</v>
      </c>
      <c r="K13" s="120">
        <v>6.5</v>
      </c>
      <c r="L13" s="120">
        <v>7</v>
      </c>
      <c r="M13" s="147">
        <v>5</v>
      </c>
      <c r="N13" s="128">
        <v>5</v>
      </c>
      <c r="O13" s="149">
        <v>1</v>
      </c>
      <c r="P13" s="121">
        <v>196.5</v>
      </c>
      <c r="Q13" s="121">
        <v>0</v>
      </c>
      <c r="R13" s="105">
        <f t="shared" si="1"/>
        <v>196.5</v>
      </c>
      <c r="S13" s="121">
        <v>6.5</v>
      </c>
      <c r="T13" s="121">
        <v>7</v>
      </c>
      <c r="U13" s="149">
        <v>8</v>
      </c>
      <c r="V13" s="130">
        <v>8</v>
      </c>
      <c r="X13" s="123">
        <v>200</v>
      </c>
      <c r="Z13" s="107">
        <f t="shared" si="2"/>
        <v>200</v>
      </c>
      <c r="AA13" s="123">
        <v>6.5</v>
      </c>
      <c r="AB13" s="123">
        <v>7</v>
      </c>
      <c r="AC13" s="157">
        <v>4</v>
      </c>
      <c r="AD13" s="132">
        <v>4</v>
      </c>
      <c r="BC13" s="36">
        <f t="shared" si="3"/>
        <v>17</v>
      </c>
      <c r="BD13" s="36">
        <f t="shared" si="4"/>
        <v>593.5</v>
      </c>
      <c r="BE13" s="36">
        <f>IF($O$4&gt;0,(LARGE(($N13,$V13,$AD13,$AL13,$AT13,$BB13),1)),"0")</f>
        <v>8</v>
      </c>
      <c r="BF13"/>
      <c r="BG13" s="101">
        <v>196.5</v>
      </c>
      <c r="BH13" s="101">
        <v>0</v>
      </c>
      <c r="BI13" s="36">
        <f t="shared" si="5"/>
        <v>9</v>
      </c>
      <c r="BJ13" s="36">
        <f t="shared" si="6"/>
        <v>397</v>
      </c>
      <c r="BK13" s="144">
        <v>5</v>
      </c>
    </row>
    <row r="14" spans="1:66" x14ac:dyDescent="0.2">
      <c r="A14" s="144">
        <v>6</v>
      </c>
      <c r="B14" s="109" t="s">
        <v>187</v>
      </c>
      <c r="C14" s="109" t="s">
        <v>322</v>
      </c>
      <c r="D14" s="109" t="s">
        <v>188</v>
      </c>
      <c r="E14" s="109" t="s">
        <v>28</v>
      </c>
      <c r="F14" s="109" t="s">
        <v>122</v>
      </c>
      <c r="G14" s="147">
        <v>1</v>
      </c>
      <c r="H14" s="120">
        <v>189.5</v>
      </c>
      <c r="I14" s="120">
        <v>0</v>
      </c>
      <c r="J14" s="104">
        <f t="shared" si="0"/>
        <v>189.5</v>
      </c>
      <c r="K14" s="120">
        <v>6</v>
      </c>
      <c r="L14" s="120">
        <v>6.5</v>
      </c>
      <c r="M14" s="147">
        <v>11</v>
      </c>
      <c r="N14" s="128">
        <v>11</v>
      </c>
      <c r="O14" s="149">
        <v>1</v>
      </c>
      <c r="P14" s="121">
        <v>206.5</v>
      </c>
      <c r="Q14" s="121">
        <v>0</v>
      </c>
      <c r="R14" s="105">
        <f t="shared" si="1"/>
        <v>206.5</v>
      </c>
      <c r="S14" s="121">
        <v>7</v>
      </c>
      <c r="T14" s="121">
        <v>7</v>
      </c>
      <c r="U14" s="149">
        <v>3</v>
      </c>
      <c r="V14" s="130">
        <v>3</v>
      </c>
      <c r="X14" s="123">
        <v>189.5</v>
      </c>
      <c r="Z14" s="107">
        <f t="shared" si="2"/>
        <v>189.5</v>
      </c>
      <c r="AA14" s="123">
        <v>6.5</v>
      </c>
      <c r="AB14" s="123">
        <v>6.5</v>
      </c>
      <c r="AC14" s="157">
        <v>8</v>
      </c>
      <c r="AD14" s="132">
        <v>8</v>
      </c>
      <c r="BC14" s="36">
        <f t="shared" si="3"/>
        <v>22</v>
      </c>
      <c r="BD14" s="36">
        <f t="shared" si="4"/>
        <v>585.5</v>
      </c>
      <c r="BE14" s="36">
        <f>IF($O$4&gt;0,(LARGE(($N14,$V14,$AD14,$AL14,$AT14,$BB14),1)),"0")</f>
        <v>11</v>
      </c>
      <c r="BF14"/>
      <c r="BG14" s="101">
        <v>189.5</v>
      </c>
      <c r="BH14" s="101">
        <v>0</v>
      </c>
      <c r="BI14" s="36">
        <f t="shared" si="5"/>
        <v>11</v>
      </c>
      <c r="BJ14" s="36">
        <f t="shared" si="6"/>
        <v>396</v>
      </c>
      <c r="BL14" s="144">
        <v>1</v>
      </c>
    </row>
    <row r="15" spans="1:66" x14ac:dyDescent="0.2">
      <c r="A15" s="144">
        <v>7</v>
      </c>
      <c r="B15" s="109" t="s">
        <v>174</v>
      </c>
      <c r="C15" s="109" t="s">
        <v>316</v>
      </c>
      <c r="D15" s="109" t="s">
        <v>175</v>
      </c>
      <c r="E15" s="109" t="s">
        <v>28</v>
      </c>
      <c r="F15" s="109" t="s">
        <v>133</v>
      </c>
      <c r="G15" s="147">
        <v>1</v>
      </c>
      <c r="H15" s="120">
        <v>196.5</v>
      </c>
      <c r="I15" s="120">
        <v>0</v>
      </c>
      <c r="J15" s="104">
        <f t="shared" si="0"/>
        <v>196.5</v>
      </c>
      <c r="K15" s="120">
        <v>7</v>
      </c>
      <c r="L15" s="120">
        <v>6.5</v>
      </c>
      <c r="M15" s="147">
        <v>6</v>
      </c>
      <c r="N15" s="128">
        <v>6</v>
      </c>
      <c r="O15" s="149">
        <v>1</v>
      </c>
      <c r="P15" s="121">
        <v>188</v>
      </c>
      <c r="Q15" s="121">
        <v>0</v>
      </c>
      <c r="R15" s="105">
        <f t="shared" si="1"/>
        <v>188</v>
      </c>
      <c r="S15" s="121">
        <v>6</v>
      </c>
      <c r="T15" s="121">
        <v>6.5</v>
      </c>
      <c r="U15" s="149">
        <v>19</v>
      </c>
      <c r="V15" s="130">
        <v>19</v>
      </c>
      <c r="X15" s="123">
        <v>193</v>
      </c>
      <c r="Z15" s="107">
        <f t="shared" si="2"/>
        <v>193</v>
      </c>
      <c r="AA15" s="123">
        <v>6.5</v>
      </c>
      <c r="AB15" s="123">
        <v>7</v>
      </c>
      <c r="AC15" s="157">
        <v>6</v>
      </c>
      <c r="AD15" s="132">
        <v>6</v>
      </c>
      <c r="BC15" s="36">
        <f t="shared" si="3"/>
        <v>31</v>
      </c>
      <c r="BD15" s="36">
        <f t="shared" si="4"/>
        <v>577.5</v>
      </c>
      <c r="BE15" s="36">
        <f>IF($O$4&gt;0,(LARGE(($N15,$V15,$AD15,$AL15,$AT15,$BB15),1)),"0")</f>
        <v>19</v>
      </c>
      <c r="BF15"/>
      <c r="BG15" s="101">
        <v>188</v>
      </c>
      <c r="BH15" s="101">
        <v>0</v>
      </c>
      <c r="BI15" s="36">
        <f t="shared" si="5"/>
        <v>12</v>
      </c>
      <c r="BJ15" s="36">
        <f t="shared" si="6"/>
        <v>389.5</v>
      </c>
      <c r="BL15" s="144">
        <v>2</v>
      </c>
    </row>
    <row r="16" spans="1:66" x14ac:dyDescent="0.2">
      <c r="A16" s="144">
        <v>8</v>
      </c>
      <c r="B16" s="109" t="s">
        <v>453</v>
      </c>
      <c r="C16" s="109" t="s">
        <v>440</v>
      </c>
      <c r="D16" s="109" t="s">
        <v>454</v>
      </c>
      <c r="E16" s="109" t="s">
        <v>28</v>
      </c>
      <c r="F16" s="109" t="s">
        <v>122</v>
      </c>
      <c r="J16" s="104">
        <f t="shared" si="0"/>
        <v>0</v>
      </c>
      <c r="N16" s="128">
        <v>99</v>
      </c>
      <c r="O16" s="149">
        <v>1</v>
      </c>
      <c r="P16" s="121">
        <v>214.5</v>
      </c>
      <c r="Q16" s="121">
        <v>0</v>
      </c>
      <c r="R16" s="105">
        <f t="shared" si="1"/>
        <v>214.5</v>
      </c>
      <c r="S16" s="121">
        <v>7</v>
      </c>
      <c r="T16" s="121">
        <v>7</v>
      </c>
      <c r="U16" s="149">
        <v>1</v>
      </c>
      <c r="V16" s="130">
        <v>1</v>
      </c>
      <c r="X16" s="123">
        <v>181.5</v>
      </c>
      <c r="Z16" s="107">
        <f t="shared" si="2"/>
        <v>181.5</v>
      </c>
      <c r="AA16" s="123">
        <v>6</v>
      </c>
      <c r="AB16" s="123">
        <v>6.5</v>
      </c>
      <c r="AC16" s="157">
        <v>11</v>
      </c>
      <c r="AD16" s="132">
        <v>11</v>
      </c>
      <c r="BC16" s="36">
        <f t="shared" si="3"/>
        <v>111</v>
      </c>
      <c r="BD16" s="36">
        <f t="shared" si="4"/>
        <v>396</v>
      </c>
      <c r="BE16" s="36">
        <f>IF($O$4&gt;0,(LARGE(($N16,$V16,$AD16,$AL16,$AT16,$BB16),1)),"0")</f>
        <v>99</v>
      </c>
      <c r="BF16"/>
      <c r="BG16" s="101">
        <v>0</v>
      </c>
      <c r="BH16" s="101">
        <v>0</v>
      </c>
      <c r="BI16" s="36">
        <f t="shared" si="5"/>
        <v>12</v>
      </c>
      <c r="BJ16" s="36">
        <f t="shared" si="6"/>
        <v>396</v>
      </c>
    </row>
    <row r="17" spans="1:62" x14ac:dyDescent="0.2">
      <c r="A17" s="144">
        <v>9</v>
      </c>
      <c r="B17" s="109" t="s">
        <v>176</v>
      </c>
      <c r="C17" s="109" t="s">
        <v>317</v>
      </c>
      <c r="D17" s="109" t="s">
        <v>177</v>
      </c>
      <c r="E17" s="109" t="s">
        <v>28</v>
      </c>
      <c r="F17" s="109" t="s">
        <v>133</v>
      </c>
      <c r="G17" s="147">
        <v>1</v>
      </c>
      <c r="H17" s="120">
        <v>195</v>
      </c>
      <c r="I17" s="120">
        <v>0</v>
      </c>
      <c r="J17" s="104">
        <f t="shared" si="0"/>
        <v>195</v>
      </c>
      <c r="K17" s="120">
        <v>6</v>
      </c>
      <c r="L17" s="120">
        <v>6.5</v>
      </c>
      <c r="M17" s="147">
        <v>7</v>
      </c>
      <c r="N17" s="128">
        <v>7</v>
      </c>
      <c r="O17" s="149">
        <v>1</v>
      </c>
      <c r="P17" s="121">
        <v>187.5</v>
      </c>
      <c r="Q17" s="121">
        <v>0</v>
      </c>
      <c r="R17" s="105">
        <f t="shared" si="1"/>
        <v>187.5</v>
      </c>
      <c r="S17" s="121">
        <v>6</v>
      </c>
      <c r="T17" s="121">
        <v>6</v>
      </c>
      <c r="U17" s="149">
        <v>24</v>
      </c>
      <c r="V17" s="130">
        <v>24</v>
      </c>
      <c r="X17" s="123">
        <v>189</v>
      </c>
      <c r="Z17" s="107">
        <f t="shared" si="2"/>
        <v>189</v>
      </c>
      <c r="AA17" s="123">
        <v>6.5</v>
      </c>
      <c r="AB17" s="123">
        <v>6.5</v>
      </c>
      <c r="AC17" s="157">
        <v>9</v>
      </c>
      <c r="AD17" s="132">
        <v>9</v>
      </c>
      <c r="BC17" s="36">
        <f t="shared" si="3"/>
        <v>40</v>
      </c>
      <c r="BD17" s="36">
        <f t="shared" si="4"/>
        <v>571.5</v>
      </c>
      <c r="BE17" s="36">
        <f>IF($O$4&gt;0,(LARGE(($N17,$V17,$AD17,$AL17,$AT17,$BB17),1)),"0")</f>
        <v>24</v>
      </c>
      <c r="BF17"/>
      <c r="BG17" s="101">
        <v>187.5</v>
      </c>
      <c r="BH17" s="101">
        <v>0</v>
      </c>
      <c r="BI17" s="36">
        <f t="shared" si="5"/>
        <v>16</v>
      </c>
      <c r="BJ17" s="36">
        <f t="shared" si="6"/>
        <v>384</v>
      </c>
    </row>
    <row r="18" spans="1:62" x14ac:dyDescent="0.2">
      <c r="A18" s="144">
        <v>10</v>
      </c>
      <c r="B18" s="109" t="s">
        <v>170</v>
      </c>
      <c r="C18" s="109" t="s">
        <v>314</v>
      </c>
      <c r="D18" s="109" t="s">
        <v>171</v>
      </c>
      <c r="E18" s="109" t="s">
        <v>28</v>
      </c>
      <c r="F18" s="109" t="s">
        <v>167</v>
      </c>
      <c r="G18" s="147">
        <v>1</v>
      </c>
      <c r="H18" s="120">
        <v>197</v>
      </c>
      <c r="I18" s="120">
        <v>0</v>
      </c>
      <c r="J18" s="104">
        <f t="shared" si="0"/>
        <v>197</v>
      </c>
      <c r="K18" s="120">
        <v>7</v>
      </c>
      <c r="L18" s="120">
        <v>7</v>
      </c>
      <c r="M18" s="147">
        <v>4</v>
      </c>
      <c r="N18" s="128">
        <v>4</v>
      </c>
      <c r="O18" s="149">
        <v>1</v>
      </c>
      <c r="P18" s="121">
        <v>189</v>
      </c>
      <c r="Q18" s="121">
        <v>0</v>
      </c>
      <c r="R18" s="105">
        <f t="shared" si="1"/>
        <v>189</v>
      </c>
      <c r="S18" s="121">
        <v>6.5</v>
      </c>
      <c r="T18" s="121">
        <v>6.5</v>
      </c>
      <c r="U18" s="149">
        <v>16</v>
      </c>
      <c r="V18" s="130">
        <v>16</v>
      </c>
      <c r="X18" s="123">
        <v>181</v>
      </c>
      <c r="Z18" s="107">
        <f t="shared" si="2"/>
        <v>181</v>
      </c>
      <c r="AA18" s="123">
        <v>6</v>
      </c>
      <c r="AB18" s="123">
        <v>6.5</v>
      </c>
      <c r="AC18" s="157">
        <v>12</v>
      </c>
      <c r="AD18" s="132">
        <v>12</v>
      </c>
      <c r="BC18" s="36">
        <f t="shared" si="3"/>
        <v>32</v>
      </c>
      <c r="BD18" s="36">
        <f t="shared" si="4"/>
        <v>567</v>
      </c>
      <c r="BE18" s="36">
        <f>IF($O$4&gt;0,(LARGE(($N18,$V18,$AD18,$AL18,$AT18,$BB18),1)),"0")</f>
        <v>16</v>
      </c>
      <c r="BF18"/>
      <c r="BG18" s="101">
        <v>189</v>
      </c>
      <c r="BH18" s="101">
        <v>0</v>
      </c>
      <c r="BI18" s="36">
        <f t="shared" si="5"/>
        <v>16</v>
      </c>
      <c r="BJ18" s="36">
        <f t="shared" si="6"/>
        <v>378</v>
      </c>
    </row>
    <row r="19" spans="1:62" x14ac:dyDescent="0.2">
      <c r="A19" s="144">
        <v>11</v>
      </c>
      <c r="B19" s="109" t="s">
        <v>193</v>
      </c>
      <c r="C19" s="109" t="s">
        <v>325</v>
      </c>
      <c r="D19" s="109" t="s">
        <v>194</v>
      </c>
      <c r="E19" s="109" t="s">
        <v>28</v>
      </c>
      <c r="F19" s="109" t="s">
        <v>133</v>
      </c>
      <c r="G19" s="147">
        <v>1</v>
      </c>
      <c r="H19" s="120">
        <v>187.5</v>
      </c>
      <c r="I19" s="120">
        <v>0</v>
      </c>
      <c r="J19" s="104">
        <f t="shared" si="0"/>
        <v>187.5</v>
      </c>
      <c r="K19" s="120">
        <v>6.5</v>
      </c>
      <c r="L19" s="120">
        <v>6.5</v>
      </c>
      <c r="M19" s="147">
        <v>15</v>
      </c>
      <c r="N19" s="128">
        <v>15</v>
      </c>
      <c r="O19" s="149">
        <v>1</v>
      </c>
      <c r="P19" s="121">
        <v>179.5</v>
      </c>
      <c r="Q19" s="121">
        <v>0</v>
      </c>
      <c r="R19" s="105">
        <f t="shared" si="1"/>
        <v>179.5</v>
      </c>
      <c r="S19" s="121">
        <v>6</v>
      </c>
      <c r="T19" s="121">
        <v>6</v>
      </c>
      <c r="U19" s="149">
        <v>28</v>
      </c>
      <c r="V19" s="130">
        <v>28</v>
      </c>
      <c r="X19" s="123">
        <v>193.5</v>
      </c>
      <c r="Z19" s="107">
        <f t="shared" si="2"/>
        <v>193.5</v>
      </c>
      <c r="AA19" s="123">
        <v>6.5</v>
      </c>
      <c r="AB19" s="123">
        <v>7</v>
      </c>
      <c r="AC19" s="157">
        <v>5</v>
      </c>
      <c r="AD19" s="132">
        <v>5</v>
      </c>
      <c r="BC19" s="36">
        <f t="shared" si="3"/>
        <v>48</v>
      </c>
      <c r="BD19" s="36">
        <f t="shared" si="4"/>
        <v>560.5</v>
      </c>
      <c r="BE19" s="36">
        <f>IF($O$4&gt;0,(LARGE(($N19,$V19,$AD19,$AL19,$AT19,$BB19),1)),"0")</f>
        <v>28</v>
      </c>
      <c r="BF19"/>
      <c r="BG19" s="101">
        <v>179.5</v>
      </c>
      <c r="BH19" s="101">
        <v>0</v>
      </c>
      <c r="BI19" s="36">
        <f t="shared" si="5"/>
        <v>20</v>
      </c>
      <c r="BJ19" s="36">
        <f t="shared" si="6"/>
        <v>381</v>
      </c>
    </row>
    <row r="20" spans="1:62" x14ac:dyDescent="0.2">
      <c r="A20" s="144">
        <v>12</v>
      </c>
      <c r="B20" s="109" t="s">
        <v>182</v>
      </c>
      <c r="C20" s="109" t="s">
        <v>320</v>
      </c>
      <c r="D20" s="109" t="s">
        <v>183</v>
      </c>
      <c r="E20" s="109" t="s">
        <v>28</v>
      </c>
      <c r="F20" s="109" t="s">
        <v>122</v>
      </c>
      <c r="G20" s="147">
        <v>1</v>
      </c>
      <c r="H20" s="120">
        <v>190</v>
      </c>
      <c r="I20" s="120">
        <v>0</v>
      </c>
      <c r="J20" s="104">
        <f t="shared" si="0"/>
        <v>190</v>
      </c>
      <c r="K20" s="120">
        <v>6.5</v>
      </c>
      <c r="L20" s="120">
        <v>7</v>
      </c>
      <c r="M20" s="147">
        <v>10</v>
      </c>
      <c r="N20" s="128">
        <v>10</v>
      </c>
      <c r="O20" s="149">
        <v>1</v>
      </c>
      <c r="P20" s="121">
        <v>187.5</v>
      </c>
      <c r="Q20" s="121">
        <v>0</v>
      </c>
      <c r="R20" s="105">
        <f t="shared" si="1"/>
        <v>187.5</v>
      </c>
      <c r="S20" s="121">
        <v>6.5</v>
      </c>
      <c r="T20" s="121">
        <v>6.5</v>
      </c>
      <c r="U20" s="149">
        <v>23</v>
      </c>
      <c r="V20" s="130">
        <v>23</v>
      </c>
      <c r="X20" s="123">
        <v>188</v>
      </c>
      <c r="Z20" s="107">
        <f t="shared" si="2"/>
        <v>188</v>
      </c>
      <c r="AA20" s="123">
        <v>6.5</v>
      </c>
      <c r="AB20" s="123">
        <v>6.5</v>
      </c>
      <c r="AC20" s="157">
        <v>10</v>
      </c>
      <c r="AD20" s="132">
        <v>10</v>
      </c>
      <c r="BC20" s="36">
        <f t="shared" si="3"/>
        <v>43</v>
      </c>
      <c r="BD20" s="36">
        <f t="shared" si="4"/>
        <v>565.5</v>
      </c>
      <c r="BE20" s="36">
        <f>IF($O$4&gt;0,(LARGE(($N20,$V20,$AD20,$AL20,$AT20,$BB20),1)),"0")</f>
        <v>23</v>
      </c>
      <c r="BF20"/>
      <c r="BG20" s="101">
        <v>187.5</v>
      </c>
      <c r="BH20" s="101">
        <v>0</v>
      </c>
      <c r="BI20" s="36">
        <f t="shared" si="5"/>
        <v>20</v>
      </c>
      <c r="BJ20" s="36">
        <f t="shared" si="6"/>
        <v>378</v>
      </c>
    </row>
    <row r="21" spans="1:62" x14ac:dyDescent="0.2">
      <c r="A21" s="144">
        <v>13</v>
      </c>
      <c r="B21" s="109" t="s">
        <v>178</v>
      </c>
      <c r="C21" s="109" t="s">
        <v>318</v>
      </c>
      <c r="D21" s="109" t="s">
        <v>179</v>
      </c>
      <c r="E21" s="109" t="s">
        <v>28</v>
      </c>
      <c r="F21" s="109" t="s">
        <v>133</v>
      </c>
      <c r="G21" s="147">
        <v>1</v>
      </c>
      <c r="H21" s="120">
        <v>193</v>
      </c>
      <c r="I21" s="120">
        <v>0</v>
      </c>
      <c r="J21" s="104">
        <f t="shared" si="0"/>
        <v>193</v>
      </c>
      <c r="K21" s="120">
        <v>6.5</v>
      </c>
      <c r="L21" s="120">
        <v>7</v>
      </c>
      <c r="M21" s="147">
        <v>8</v>
      </c>
      <c r="N21" s="128">
        <v>8</v>
      </c>
      <c r="O21" s="149">
        <v>1</v>
      </c>
      <c r="P21" s="121">
        <v>192.5</v>
      </c>
      <c r="Q21" s="121">
        <v>0</v>
      </c>
      <c r="R21" s="105">
        <f t="shared" si="1"/>
        <v>192.5</v>
      </c>
      <c r="S21" s="121">
        <v>6.5</v>
      </c>
      <c r="T21" s="121">
        <v>6.5</v>
      </c>
      <c r="U21" s="149">
        <v>13</v>
      </c>
      <c r="V21" s="130">
        <v>13</v>
      </c>
      <c r="Z21" s="107">
        <f t="shared" si="2"/>
        <v>0</v>
      </c>
      <c r="AD21" s="132">
        <v>99</v>
      </c>
      <c r="BC21" s="36">
        <f t="shared" si="3"/>
        <v>120</v>
      </c>
      <c r="BD21" s="36">
        <f t="shared" si="4"/>
        <v>385.5</v>
      </c>
      <c r="BE21" s="36">
        <f>IF($O$4&gt;0,(LARGE(($N21,$V21,$AD21,$AL21,$AT21,$BB21),1)),"0")</f>
        <v>99</v>
      </c>
      <c r="BF21"/>
      <c r="BG21" s="101">
        <v>0</v>
      </c>
      <c r="BH21" s="101">
        <v>0</v>
      </c>
      <c r="BI21" s="36">
        <f t="shared" si="5"/>
        <v>21</v>
      </c>
      <c r="BJ21" s="36">
        <f t="shared" si="6"/>
        <v>385.5</v>
      </c>
    </row>
    <row r="22" spans="1:62" x14ac:dyDescent="0.2">
      <c r="A22" s="144">
        <v>14</v>
      </c>
      <c r="B22" s="109" t="s">
        <v>189</v>
      </c>
      <c r="C22" s="109" t="s">
        <v>323</v>
      </c>
      <c r="D22" s="109" t="s">
        <v>190</v>
      </c>
      <c r="E22" s="109" t="s">
        <v>28</v>
      </c>
      <c r="F22" s="109" t="s">
        <v>122</v>
      </c>
      <c r="G22" s="147">
        <v>1</v>
      </c>
      <c r="H22" s="120">
        <v>188.5</v>
      </c>
      <c r="I22" s="120">
        <v>0</v>
      </c>
      <c r="J22" s="104">
        <f t="shared" si="0"/>
        <v>188.5</v>
      </c>
      <c r="K22" s="120">
        <v>6.5</v>
      </c>
      <c r="L22" s="120">
        <v>6.5</v>
      </c>
      <c r="M22" s="147">
        <v>13</v>
      </c>
      <c r="N22" s="128">
        <v>13</v>
      </c>
      <c r="O22" s="149">
        <v>1</v>
      </c>
      <c r="P22" s="121">
        <v>196</v>
      </c>
      <c r="Q22" s="121">
        <v>0</v>
      </c>
      <c r="R22" s="105">
        <f t="shared" si="1"/>
        <v>196</v>
      </c>
      <c r="S22" s="121">
        <v>6</v>
      </c>
      <c r="T22" s="121">
        <v>6.5</v>
      </c>
      <c r="U22" s="149">
        <v>11</v>
      </c>
      <c r="V22" s="130">
        <v>11</v>
      </c>
      <c r="Z22" s="107">
        <f t="shared" si="2"/>
        <v>0</v>
      </c>
      <c r="AD22" s="132">
        <v>99</v>
      </c>
      <c r="BC22" s="36">
        <f t="shared" si="3"/>
        <v>123</v>
      </c>
      <c r="BD22" s="36">
        <f t="shared" si="4"/>
        <v>384.5</v>
      </c>
      <c r="BE22" s="36">
        <f>IF($O$4&gt;0,(LARGE(($N22,$V22,$AD22,$AL22,$AT22,$BB22),1)),"0")</f>
        <v>99</v>
      </c>
      <c r="BF22"/>
      <c r="BG22" s="101">
        <v>0</v>
      </c>
      <c r="BH22" s="101">
        <v>0</v>
      </c>
      <c r="BI22" s="36">
        <f t="shared" si="5"/>
        <v>24</v>
      </c>
      <c r="BJ22" s="36">
        <f t="shared" si="6"/>
        <v>384.5</v>
      </c>
    </row>
    <row r="23" spans="1:62" x14ac:dyDescent="0.2">
      <c r="A23" s="144">
        <v>15</v>
      </c>
      <c r="B23" s="109" t="s">
        <v>184</v>
      </c>
      <c r="C23" s="109" t="s">
        <v>321</v>
      </c>
      <c r="D23" s="109" t="s">
        <v>185</v>
      </c>
      <c r="E23" s="109" t="s">
        <v>28</v>
      </c>
      <c r="F23" s="109" t="s">
        <v>186</v>
      </c>
      <c r="G23" s="147">
        <v>1</v>
      </c>
      <c r="H23" s="120">
        <v>189.5</v>
      </c>
      <c r="I23" s="120">
        <v>0</v>
      </c>
      <c r="J23" s="104">
        <f t="shared" si="0"/>
        <v>189.5</v>
      </c>
      <c r="K23" s="120">
        <v>6</v>
      </c>
      <c r="L23" s="120">
        <v>6.5</v>
      </c>
      <c r="M23" s="147">
        <v>11</v>
      </c>
      <c r="N23" s="128">
        <v>11</v>
      </c>
      <c r="O23" s="149">
        <v>1</v>
      </c>
      <c r="P23" s="121">
        <v>191.5</v>
      </c>
      <c r="Q23" s="121">
        <v>0</v>
      </c>
      <c r="R23" s="105">
        <f t="shared" si="1"/>
        <v>191.5</v>
      </c>
      <c r="S23" s="121">
        <v>6.5</v>
      </c>
      <c r="T23" s="121">
        <v>6.5</v>
      </c>
      <c r="U23" s="149">
        <v>14</v>
      </c>
      <c r="V23" s="130">
        <v>14</v>
      </c>
      <c r="Z23" s="107">
        <f t="shared" si="2"/>
        <v>0</v>
      </c>
      <c r="AD23" s="132">
        <v>99</v>
      </c>
      <c r="BC23" s="36">
        <f t="shared" si="3"/>
        <v>124</v>
      </c>
      <c r="BD23" s="36">
        <f t="shared" si="4"/>
        <v>381</v>
      </c>
      <c r="BE23" s="36">
        <f>IF($O$4&gt;0,(LARGE(($N23,$V23,$AD23,$AL23,$AT23,$BB23),1)),"0")</f>
        <v>99</v>
      </c>
      <c r="BF23"/>
      <c r="BG23" s="101">
        <v>0</v>
      </c>
      <c r="BH23" s="101">
        <v>0</v>
      </c>
      <c r="BI23" s="36">
        <f t="shared" si="5"/>
        <v>25</v>
      </c>
      <c r="BJ23" s="36">
        <f t="shared" si="6"/>
        <v>381</v>
      </c>
    </row>
    <row r="24" spans="1:62" x14ac:dyDescent="0.2">
      <c r="A24" s="144">
        <v>16</v>
      </c>
      <c r="B24" s="109" t="s">
        <v>199</v>
      </c>
      <c r="C24" s="109" t="s">
        <v>328</v>
      </c>
      <c r="D24" s="109" t="s">
        <v>200</v>
      </c>
      <c r="E24" s="109" t="s">
        <v>28</v>
      </c>
      <c r="F24" s="109" t="s">
        <v>186</v>
      </c>
      <c r="G24" s="147">
        <v>1</v>
      </c>
      <c r="H24" s="120">
        <v>186</v>
      </c>
      <c r="I24" s="120">
        <v>0</v>
      </c>
      <c r="J24" s="104">
        <f t="shared" si="0"/>
        <v>186</v>
      </c>
      <c r="K24" s="120">
        <v>6.5</v>
      </c>
      <c r="L24" s="120">
        <v>6.5</v>
      </c>
      <c r="M24" s="147">
        <v>18</v>
      </c>
      <c r="N24" s="128">
        <v>18</v>
      </c>
      <c r="O24" s="149">
        <v>1</v>
      </c>
      <c r="P24" s="121">
        <v>196.5</v>
      </c>
      <c r="Q24" s="121">
        <v>0</v>
      </c>
      <c r="R24" s="105">
        <f t="shared" si="1"/>
        <v>196.5</v>
      </c>
      <c r="S24" s="121">
        <v>6.5</v>
      </c>
      <c r="T24" s="121">
        <v>6.5</v>
      </c>
      <c r="U24" s="149">
        <v>9</v>
      </c>
      <c r="V24" s="130">
        <v>9</v>
      </c>
      <c r="Z24" s="107">
        <f t="shared" si="2"/>
        <v>0</v>
      </c>
      <c r="AD24" s="132">
        <v>99</v>
      </c>
      <c r="BC24" s="36">
        <f t="shared" si="3"/>
        <v>126</v>
      </c>
      <c r="BD24" s="36">
        <f t="shared" si="4"/>
        <v>382.5</v>
      </c>
      <c r="BE24" s="36">
        <f>IF($O$4&gt;0,(LARGE(($N24,$V24,$AD24,$AL24,$AT24,$BB24),1)),"0")</f>
        <v>99</v>
      </c>
      <c r="BF24"/>
      <c r="BG24" s="101">
        <v>0</v>
      </c>
      <c r="BH24" s="101">
        <v>0</v>
      </c>
      <c r="BI24" s="36">
        <f t="shared" si="5"/>
        <v>27</v>
      </c>
      <c r="BJ24" s="36">
        <f t="shared" si="6"/>
        <v>382.5</v>
      </c>
    </row>
    <row r="25" spans="1:62" x14ac:dyDescent="0.2">
      <c r="A25" s="144">
        <v>17</v>
      </c>
      <c r="B25" s="109" t="s">
        <v>191</v>
      </c>
      <c r="C25" s="109" t="s">
        <v>324</v>
      </c>
      <c r="D25" s="109" t="s">
        <v>192</v>
      </c>
      <c r="E25" s="109" t="s">
        <v>28</v>
      </c>
      <c r="F25" s="109" t="s">
        <v>145</v>
      </c>
      <c r="G25" s="147">
        <v>1</v>
      </c>
      <c r="H25" s="120">
        <v>188</v>
      </c>
      <c r="I25" s="120">
        <v>0</v>
      </c>
      <c r="J25" s="104">
        <f t="shared" si="0"/>
        <v>188</v>
      </c>
      <c r="K25" s="120">
        <v>6</v>
      </c>
      <c r="L25" s="120">
        <v>6.5</v>
      </c>
      <c r="M25" s="147">
        <v>14</v>
      </c>
      <c r="N25" s="128">
        <v>14</v>
      </c>
      <c r="O25" s="149">
        <v>1</v>
      </c>
      <c r="P25" s="121">
        <v>189.5</v>
      </c>
      <c r="Q25" s="121">
        <v>0</v>
      </c>
      <c r="R25" s="105">
        <f t="shared" si="1"/>
        <v>189.5</v>
      </c>
      <c r="S25" s="121">
        <v>6</v>
      </c>
      <c r="T25" s="121">
        <v>6.5</v>
      </c>
      <c r="U25" s="149">
        <v>15</v>
      </c>
      <c r="V25" s="130">
        <v>15</v>
      </c>
      <c r="Z25" s="107">
        <f t="shared" si="2"/>
        <v>0</v>
      </c>
      <c r="AD25" s="132">
        <v>99</v>
      </c>
      <c r="BC25" s="36">
        <f t="shared" si="3"/>
        <v>128</v>
      </c>
      <c r="BD25" s="36">
        <f t="shared" si="4"/>
        <v>377.5</v>
      </c>
      <c r="BE25" s="36">
        <f>IF($O$4&gt;0,(LARGE(($N25,$V25,$AD25,$AL25,$AT25,$BB25),1)),"0")</f>
        <v>99</v>
      </c>
      <c r="BF25"/>
      <c r="BG25" s="101">
        <v>0</v>
      </c>
      <c r="BH25" s="101">
        <v>0</v>
      </c>
      <c r="BI25" s="36">
        <f t="shared" si="5"/>
        <v>29</v>
      </c>
      <c r="BJ25" s="36">
        <f t="shared" si="6"/>
        <v>377.5</v>
      </c>
    </row>
    <row r="26" spans="1:62" x14ac:dyDescent="0.2">
      <c r="A26" s="144">
        <v>18</v>
      </c>
      <c r="B26" s="109" t="s">
        <v>213</v>
      </c>
      <c r="C26" s="109" t="s">
        <v>333</v>
      </c>
      <c r="D26" s="109" t="s">
        <v>214</v>
      </c>
      <c r="E26" s="109" t="s">
        <v>28</v>
      </c>
      <c r="F26" s="109" t="s">
        <v>215</v>
      </c>
      <c r="G26" s="147">
        <v>1</v>
      </c>
      <c r="H26" s="120">
        <v>175.5</v>
      </c>
      <c r="I26" s="120">
        <v>0</v>
      </c>
      <c r="J26" s="104">
        <f t="shared" si="0"/>
        <v>175.5</v>
      </c>
      <c r="K26" s="120">
        <v>5.5</v>
      </c>
      <c r="L26" s="120">
        <v>5.5</v>
      </c>
      <c r="M26" s="147">
        <v>24</v>
      </c>
      <c r="N26" s="128">
        <v>24</v>
      </c>
      <c r="O26" s="149">
        <v>1</v>
      </c>
      <c r="P26" s="121">
        <v>189</v>
      </c>
      <c r="Q26" s="121">
        <v>0</v>
      </c>
      <c r="R26" s="105">
        <f t="shared" si="1"/>
        <v>189</v>
      </c>
      <c r="S26" s="121">
        <v>6</v>
      </c>
      <c r="T26" s="121">
        <v>6</v>
      </c>
      <c r="U26" s="149">
        <v>18</v>
      </c>
      <c r="V26" s="130">
        <v>18</v>
      </c>
      <c r="X26" s="123">
        <v>168.5</v>
      </c>
      <c r="Z26" s="107">
        <f t="shared" si="2"/>
        <v>168.5</v>
      </c>
      <c r="AA26" s="123">
        <v>5</v>
      </c>
      <c r="AB26" s="123">
        <v>5.5</v>
      </c>
      <c r="AC26" s="157">
        <v>13</v>
      </c>
      <c r="AD26" s="132">
        <v>13</v>
      </c>
      <c r="BC26" s="36">
        <f t="shared" si="3"/>
        <v>55</v>
      </c>
      <c r="BD26" s="36">
        <f t="shared" si="4"/>
        <v>533</v>
      </c>
      <c r="BE26" s="36">
        <f>IF($O$4&gt;0,(LARGE(($N26,$V26,$AD26,$AL26,$AT26,$BB26),1)),"0")</f>
        <v>24</v>
      </c>
      <c r="BF26"/>
      <c r="BG26" s="101">
        <v>175.5</v>
      </c>
      <c r="BH26" s="101">
        <v>0</v>
      </c>
      <c r="BI26" s="36">
        <f t="shared" si="5"/>
        <v>31</v>
      </c>
      <c r="BJ26" s="36">
        <f t="shared" si="6"/>
        <v>357.5</v>
      </c>
    </row>
    <row r="27" spans="1:62" x14ac:dyDescent="0.2">
      <c r="A27" s="144">
        <v>19</v>
      </c>
      <c r="B27" s="109" t="s">
        <v>197</v>
      </c>
      <c r="C27" s="109" t="s">
        <v>327</v>
      </c>
      <c r="D27" s="109" t="s">
        <v>198</v>
      </c>
      <c r="E27" s="109" t="s">
        <v>28</v>
      </c>
      <c r="F27" s="109" t="s">
        <v>122</v>
      </c>
      <c r="G27" s="147">
        <v>1</v>
      </c>
      <c r="H27" s="120">
        <v>186.5</v>
      </c>
      <c r="I27" s="120">
        <v>0</v>
      </c>
      <c r="J27" s="104">
        <f t="shared" si="0"/>
        <v>186.5</v>
      </c>
      <c r="K27" s="120">
        <v>6.5</v>
      </c>
      <c r="L27" s="120">
        <v>6.5</v>
      </c>
      <c r="M27" s="147">
        <v>17</v>
      </c>
      <c r="N27" s="128">
        <v>17</v>
      </c>
      <c r="O27" s="149">
        <v>1</v>
      </c>
      <c r="P27" s="121">
        <v>189</v>
      </c>
      <c r="Q27" s="121">
        <v>0</v>
      </c>
      <c r="R27" s="105">
        <f t="shared" si="1"/>
        <v>189</v>
      </c>
      <c r="S27" s="121">
        <v>6</v>
      </c>
      <c r="T27" s="121">
        <v>6.5</v>
      </c>
      <c r="U27" s="149">
        <v>17</v>
      </c>
      <c r="V27" s="130">
        <v>17</v>
      </c>
      <c r="Z27" s="107">
        <f t="shared" si="2"/>
        <v>0</v>
      </c>
      <c r="AD27" s="132">
        <v>99</v>
      </c>
      <c r="BC27" s="36">
        <f t="shared" si="3"/>
        <v>133</v>
      </c>
      <c r="BD27" s="36">
        <f t="shared" si="4"/>
        <v>375.5</v>
      </c>
      <c r="BE27" s="36">
        <f>IF($O$4&gt;0,(LARGE(($N27,$V27,$AD27,$AL27,$AT27,$BB27),1)),"0")</f>
        <v>99</v>
      </c>
      <c r="BF27"/>
      <c r="BG27" s="101">
        <v>0</v>
      </c>
      <c r="BH27" s="101">
        <v>0</v>
      </c>
      <c r="BI27" s="36">
        <f t="shared" si="5"/>
        <v>34</v>
      </c>
      <c r="BJ27" s="36">
        <f t="shared" si="6"/>
        <v>375.5</v>
      </c>
    </row>
    <row r="28" spans="1:62" x14ac:dyDescent="0.2">
      <c r="A28" s="144">
        <v>20</v>
      </c>
      <c r="B28" s="109" t="s">
        <v>218</v>
      </c>
      <c r="C28" s="109" t="s">
        <v>335</v>
      </c>
      <c r="D28" s="109" t="s">
        <v>219</v>
      </c>
      <c r="E28" s="109" t="s">
        <v>28</v>
      </c>
      <c r="F28" s="109" t="s">
        <v>133</v>
      </c>
      <c r="G28" s="147">
        <v>1</v>
      </c>
      <c r="H28" s="120">
        <v>172.5</v>
      </c>
      <c r="I28" s="120">
        <v>0</v>
      </c>
      <c r="J28" s="104">
        <f t="shared" si="0"/>
        <v>172.5</v>
      </c>
      <c r="K28" s="120">
        <v>5.5</v>
      </c>
      <c r="L28" s="120">
        <v>5.5</v>
      </c>
      <c r="M28" s="147">
        <v>26</v>
      </c>
      <c r="N28" s="128">
        <v>26</v>
      </c>
      <c r="O28" s="149">
        <v>1</v>
      </c>
      <c r="P28" s="121">
        <v>194</v>
      </c>
      <c r="Q28" s="121">
        <v>0</v>
      </c>
      <c r="R28" s="105">
        <f t="shared" si="1"/>
        <v>194</v>
      </c>
      <c r="S28" s="121">
        <v>6.5</v>
      </c>
      <c r="T28" s="121">
        <v>6.5</v>
      </c>
      <c r="U28" s="149">
        <v>12</v>
      </c>
      <c r="V28" s="130">
        <v>12</v>
      </c>
      <c r="Z28" s="107">
        <f t="shared" si="2"/>
        <v>0</v>
      </c>
      <c r="AD28" s="132">
        <v>99</v>
      </c>
      <c r="BC28" s="36">
        <f t="shared" si="3"/>
        <v>137</v>
      </c>
      <c r="BD28" s="36">
        <f t="shared" si="4"/>
        <v>366.5</v>
      </c>
      <c r="BE28" s="36">
        <f>IF($O$4&gt;0,(LARGE(($N28,$V28,$AD28,$AL28,$AT28,$BB28),1)),"0")</f>
        <v>99</v>
      </c>
      <c r="BF28"/>
      <c r="BG28" s="101">
        <v>0</v>
      </c>
      <c r="BH28" s="101">
        <v>0</v>
      </c>
      <c r="BI28" s="36">
        <f t="shared" si="5"/>
        <v>38</v>
      </c>
      <c r="BJ28" s="36">
        <f t="shared" si="6"/>
        <v>366.5</v>
      </c>
    </row>
    <row r="29" spans="1:62" x14ac:dyDescent="0.2">
      <c r="A29" s="144">
        <v>21</v>
      </c>
      <c r="B29" s="109" t="s">
        <v>204</v>
      </c>
      <c r="C29" s="109" t="s">
        <v>293</v>
      </c>
      <c r="D29" s="109" t="s">
        <v>205</v>
      </c>
      <c r="E29" s="109" t="s">
        <v>28</v>
      </c>
      <c r="F29" s="109" t="s">
        <v>122</v>
      </c>
      <c r="G29" s="147">
        <v>1</v>
      </c>
      <c r="H29" s="120">
        <v>184</v>
      </c>
      <c r="I29" s="120">
        <v>0</v>
      </c>
      <c r="J29" s="104">
        <f t="shared" si="0"/>
        <v>184</v>
      </c>
      <c r="K29" s="120">
        <v>6</v>
      </c>
      <c r="L29" s="120">
        <v>6.5</v>
      </c>
      <c r="M29" s="147">
        <v>20</v>
      </c>
      <c r="N29" s="128">
        <v>20</v>
      </c>
      <c r="O29" s="149">
        <v>1</v>
      </c>
      <c r="P29" s="121">
        <v>188</v>
      </c>
      <c r="Q29" s="121">
        <v>0</v>
      </c>
      <c r="R29" s="105">
        <f t="shared" si="1"/>
        <v>188</v>
      </c>
      <c r="S29" s="121">
        <v>6</v>
      </c>
      <c r="T29" s="121">
        <v>6</v>
      </c>
      <c r="U29" s="149">
        <v>21</v>
      </c>
      <c r="V29" s="130">
        <v>21</v>
      </c>
      <c r="Z29" s="107">
        <f t="shared" si="2"/>
        <v>0</v>
      </c>
      <c r="AD29" s="132">
        <v>99</v>
      </c>
      <c r="BC29" s="36">
        <f t="shared" si="3"/>
        <v>140</v>
      </c>
      <c r="BD29" s="36">
        <f t="shared" si="4"/>
        <v>372</v>
      </c>
      <c r="BE29" s="36">
        <f>IF($O$4&gt;0,(LARGE(($N29,$V29,$AD29,$AL29,$AT29,$BB29),1)),"0")</f>
        <v>99</v>
      </c>
      <c r="BF29"/>
      <c r="BG29" s="101">
        <v>0</v>
      </c>
      <c r="BH29" s="101">
        <v>0</v>
      </c>
      <c r="BI29" s="36">
        <f t="shared" si="5"/>
        <v>41</v>
      </c>
      <c r="BJ29" s="36">
        <f t="shared" si="6"/>
        <v>372</v>
      </c>
    </row>
    <row r="30" spans="1:62" x14ac:dyDescent="0.2">
      <c r="A30" s="144">
        <v>22</v>
      </c>
      <c r="B30" s="109" t="s">
        <v>195</v>
      </c>
      <c r="C30" s="109" t="s">
        <v>326</v>
      </c>
      <c r="D30" s="109" t="s">
        <v>196</v>
      </c>
      <c r="E30" s="109" t="s">
        <v>28</v>
      </c>
      <c r="F30" s="109" t="s">
        <v>186</v>
      </c>
      <c r="G30" s="147">
        <v>1</v>
      </c>
      <c r="H30" s="120">
        <v>187</v>
      </c>
      <c r="I30" s="120">
        <v>0</v>
      </c>
      <c r="J30" s="104">
        <f t="shared" si="0"/>
        <v>187</v>
      </c>
      <c r="K30" s="120">
        <v>6</v>
      </c>
      <c r="L30" s="120">
        <v>6.5</v>
      </c>
      <c r="M30" s="147">
        <v>16</v>
      </c>
      <c r="N30" s="128">
        <v>16</v>
      </c>
      <c r="O30" s="149">
        <v>1</v>
      </c>
      <c r="P30" s="121">
        <v>185</v>
      </c>
      <c r="Q30" s="121">
        <v>0</v>
      </c>
      <c r="R30" s="105">
        <f t="shared" si="1"/>
        <v>185</v>
      </c>
      <c r="S30" s="121">
        <v>6</v>
      </c>
      <c r="T30" s="121">
        <v>6.5</v>
      </c>
      <c r="U30" s="149">
        <v>26</v>
      </c>
      <c r="V30" s="130">
        <v>26</v>
      </c>
      <c r="Z30" s="107">
        <f t="shared" si="2"/>
        <v>0</v>
      </c>
      <c r="AD30" s="132">
        <v>99</v>
      </c>
      <c r="BC30" s="36">
        <f t="shared" si="3"/>
        <v>141</v>
      </c>
      <c r="BD30" s="36">
        <f t="shared" si="4"/>
        <v>372</v>
      </c>
      <c r="BE30" s="36">
        <f>IF($O$4&gt;0,(LARGE(($N30,$V30,$AD30,$AL30,$AT30,$BB30),1)),"0")</f>
        <v>99</v>
      </c>
      <c r="BF30"/>
      <c r="BG30" s="101">
        <v>0</v>
      </c>
      <c r="BH30" s="101">
        <v>0</v>
      </c>
      <c r="BI30" s="36">
        <f t="shared" si="5"/>
        <v>42</v>
      </c>
      <c r="BJ30" s="36">
        <f t="shared" si="6"/>
        <v>372</v>
      </c>
    </row>
    <row r="31" spans="1:62" x14ac:dyDescent="0.2">
      <c r="A31" s="144">
        <v>23</v>
      </c>
      <c r="B31" s="109" t="s">
        <v>209</v>
      </c>
      <c r="C31" s="109" t="s">
        <v>331</v>
      </c>
      <c r="D31" s="109" t="s">
        <v>210</v>
      </c>
      <c r="E31" s="109" t="s">
        <v>28</v>
      </c>
      <c r="F31" s="109" t="s">
        <v>130</v>
      </c>
      <c r="G31" s="147">
        <v>1</v>
      </c>
      <c r="H31" s="120">
        <v>180</v>
      </c>
      <c r="I31" s="120">
        <v>0</v>
      </c>
      <c r="J31" s="104">
        <f t="shared" si="0"/>
        <v>180</v>
      </c>
      <c r="K31" s="120">
        <v>6</v>
      </c>
      <c r="L31" s="120">
        <v>6</v>
      </c>
      <c r="M31" s="147">
        <v>22</v>
      </c>
      <c r="N31" s="128">
        <v>22</v>
      </c>
      <c r="O31" s="149">
        <v>1</v>
      </c>
      <c r="P31" s="121">
        <v>178.5</v>
      </c>
      <c r="Q31" s="121">
        <v>0</v>
      </c>
      <c r="R31" s="105">
        <f t="shared" si="1"/>
        <v>178.5</v>
      </c>
      <c r="S31" s="121">
        <v>6</v>
      </c>
      <c r="T31" s="121">
        <v>6</v>
      </c>
      <c r="U31" s="149">
        <v>29</v>
      </c>
      <c r="V31" s="130">
        <v>29</v>
      </c>
      <c r="Z31" s="107">
        <f t="shared" si="2"/>
        <v>0</v>
      </c>
      <c r="AD31" s="132">
        <v>99</v>
      </c>
      <c r="BC31" s="36">
        <f t="shared" si="3"/>
        <v>150</v>
      </c>
      <c r="BD31" s="36">
        <f t="shared" si="4"/>
        <v>358.5</v>
      </c>
      <c r="BE31" s="36">
        <f>IF($O$4&gt;0,(LARGE(($N31,$V31,$AD31,$AL31,$AT31,$BB31),1)),"0")</f>
        <v>99</v>
      </c>
      <c r="BF31"/>
      <c r="BG31" s="101">
        <v>0</v>
      </c>
      <c r="BH31" s="101">
        <v>0</v>
      </c>
      <c r="BI31" s="36">
        <f t="shared" si="5"/>
        <v>51</v>
      </c>
      <c r="BJ31" s="36">
        <f t="shared" si="6"/>
        <v>358.5</v>
      </c>
    </row>
    <row r="32" spans="1:62" x14ac:dyDescent="0.2">
      <c r="A32" s="144">
        <v>24</v>
      </c>
      <c r="B32" s="109" t="s">
        <v>457</v>
      </c>
      <c r="C32" s="109" t="s">
        <v>472</v>
      </c>
      <c r="D32" s="109" t="s">
        <v>458</v>
      </c>
      <c r="E32" s="109" t="s">
        <v>28</v>
      </c>
      <c r="F32" s="109" t="s">
        <v>119</v>
      </c>
      <c r="J32" s="104">
        <f t="shared" si="0"/>
        <v>0</v>
      </c>
      <c r="N32" s="128">
        <v>99</v>
      </c>
      <c r="O32" s="149">
        <v>1</v>
      </c>
      <c r="P32" s="121">
        <v>200.5</v>
      </c>
      <c r="Q32" s="121">
        <v>0</v>
      </c>
      <c r="R32" s="105">
        <f t="shared" si="1"/>
        <v>200.5</v>
      </c>
      <c r="S32" s="121">
        <v>6.5</v>
      </c>
      <c r="T32" s="121">
        <v>7</v>
      </c>
      <c r="U32" s="149">
        <v>5</v>
      </c>
      <c r="V32" s="130">
        <v>5</v>
      </c>
      <c r="Z32" s="107">
        <f t="shared" si="2"/>
        <v>0</v>
      </c>
      <c r="AD32" s="132">
        <v>99</v>
      </c>
      <c r="BC32" s="36">
        <f t="shared" si="3"/>
        <v>203</v>
      </c>
      <c r="BD32" s="36">
        <f t="shared" si="4"/>
        <v>200.5</v>
      </c>
      <c r="BE32" s="36">
        <f>IF($O$4&gt;0,(LARGE(($N32,$V32,$AD32,$AL32,$AT32,$BB32),1)),"0")</f>
        <v>99</v>
      </c>
      <c r="BF32"/>
      <c r="BG32" s="101">
        <v>0</v>
      </c>
      <c r="BH32" s="101">
        <v>0</v>
      </c>
      <c r="BI32" s="36">
        <f t="shared" si="5"/>
        <v>104</v>
      </c>
      <c r="BJ32" s="36">
        <f t="shared" si="6"/>
        <v>200.5</v>
      </c>
    </row>
    <row r="33" spans="1:62" x14ac:dyDescent="0.2">
      <c r="A33" s="144">
        <v>25</v>
      </c>
      <c r="B33" s="109" t="s">
        <v>459</v>
      </c>
      <c r="C33" s="109" t="s">
        <v>473</v>
      </c>
      <c r="D33" s="109" t="s">
        <v>460</v>
      </c>
      <c r="E33" s="109" t="s">
        <v>28</v>
      </c>
      <c r="F33" s="109" t="s">
        <v>130</v>
      </c>
      <c r="J33" s="104">
        <f t="shared" si="0"/>
        <v>0</v>
      </c>
      <c r="N33" s="128">
        <v>99</v>
      </c>
      <c r="O33" s="149">
        <v>1</v>
      </c>
      <c r="P33" s="121">
        <v>198</v>
      </c>
      <c r="Q33" s="121">
        <v>0</v>
      </c>
      <c r="R33" s="105">
        <f t="shared" si="1"/>
        <v>198</v>
      </c>
      <c r="S33" s="121">
        <v>6.5</v>
      </c>
      <c r="T33" s="121">
        <v>7</v>
      </c>
      <c r="U33" s="149">
        <v>7</v>
      </c>
      <c r="V33" s="130">
        <v>7</v>
      </c>
      <c r="Z33" s="107">
        <f t="shared" si="2"/>
        <v>0</v>
      </c>
      <c r="AD33" s="132">
        <v>99</v>
      </c>
      <c r="BC33" s="36">
        <f t="shared" si="3"/>
        <v>205</v>
      </c>
      <c r="BD33" s="36">
        <f t="shared" si="4"/>
        <v>198</v>
      </c>
      <c r="BE33" s="36">
        <f>IF($O$4&gt;0,(LARGE(($N33,$V33,$AD33,$AL33,$AT33,$BB33),1)),"0")</f>
        <v>99</v>
      </c>
      <c r="BF33"/>
      <c r="BG33" s="101">
        <v>0</v>
      </c>
      <c r="BH33" s="101">
        <v>0</v>
      </c>
      <c r="BI33" s="36">
        <f t="shared" si="5"/>
        <v>106</v>
      </c>
      <c r="BJ33" s="36">
        <f t="shared" si="6"/>
        <v>198</v>
      </c>
    </row>
    <row r="34" spans="1:62" x14ac:dyDescent="0.2">
      <c r="A34" s="144">
        <v>26</v>
      </c>
      <c r="B34" s="109" t="s">
        <v>180</v>
      </c>
      <c r="C34" s="109" t="s">
        <v>319</v>
      </c>
      <c r="D34" s="109" t="s">
        <v>181</v>
      </c>
      <c r="E34" s="109" t="s">
        <v>28</v>
      </c>
      <c r="F34" s="109" t="s">
        <v>122</v>
      </c>
      <c r="G34" s="147">
        <v>1</v>
      </c>
      <c r="H34" s="120">
        <v>191</v>
      </c>
      <c r="I34" s="120">
        <v>0</v>
      </c>
      <c r="J34" s="104">
        <f t="shared" si="0"/>
        <v>191</v>
      </c>
      <c r="K34" s="120">
        <v>6.5</v>
      </c>
      <c r="L34" s="120">
        <v>7</v>
      </c>
      <c r="M34" s="147">
        <v>9</v>
      </c>
      <c r="N34" s="128">
        <v>9</v>
      </c>
      <c r="R34" s="105">
        <f t="shared" si="1"/>
        <v>0</v>
      </c>
      <c r="V34" s="130">
        <v>99</v>
      </c>
      <c r="Z34" s="107">
        <f t="shared" si="2"/>
        <v>0</v>
      </c>
      <c r="AD34" s="132">
        <v>99</v>
      </c>
      <c r="BC34" s="36">
        <f t="shared" si="3"/>
        <v>207</v>
      </c>
      <c r="BD34" s="36">
        <f t="shared" si="4"/>
        <v>191</v>
      </c>
      <c r="BE34" s="36">
        <f>IF($O$4&gt;0,(LARGE(($N34,$V34,$AD34,$AL34,$AT34,$BB34),1)),"0")</f>
        <v>99</v>
      </c>
      <c r="BF34"/>
      <c r="BG34" s="101">
        <v>0</v>
      </c>
      <c r="BH34" s="101">
        <v>0</v>
      </c>
      <c r="BI34" s="36">
        <f t="shared" si="5"/>
        <v>108</v>
      </c>
      <c r="BJ34" s="36">
        <f t="shared" si="6"/>
        <v>191</v>
      </c>
    </row>
    <row r="35" spans="1:62" x14ac:dyDescent="0.2">
      <c r="A35" s="144">
        <v>27</v>
      </c>
      <c r="B35" s="109" t="s">
        <v>461</v>
      </c>
      <c r="C35" s="109" t="s">
        <v>474</v>
      </c>
      <c r="D35" s="109" t="s">
        <v>462</v>
      </c>
      <c r="E35" s="109" t="s">
        <v>28</v>
      </c>
      <c r="F35" s="109" t="s">
        <v>119</v>
      </c>
      <c r="J35" s="104">
        <f t="shared" si="0"/>
        <v>0</v>
      </c>
      <c r="N35" s="128">
        <v>99</v>
      </c>
      <c r="O35" s="149">
        <v>1</v>
      </c>
      <c r="P35" s="121">
        <v>188</v>
      </c>
      <c r="Q35" s="121">
        <v>0</v>
      </c>
      <c r="R35" s="105">
        <f t="shared" si="1"/>
        <v>188</v>
      </c>
      <c r="S35" s="121">
        <v>6</v>
      </c>
      <c r="T35" s="121">
        <v>6.5</v>
      </c>
      <c r="U35" s="149">
        <v>19</v>
      </c>
      <c r="V35" s="130">
        <v>19</v>
      </c>
      <c r="Z35" s="107">
        <f t="shared" si="2"/>
        <v>0</v>
      </c>
      <c r="AD35" s="132">
        <v>99</v>
      </c>
      <c r="BC35" s="36">
        <f t="shared" si="3"/>
        <v>217</v>
      </c>
      <c r="BD35" s="36">
        <f t="shared" si="4"/>
        <v>188</v>
      </c>
      <c r="BE35" s="36">
        <f>IF($O$4&gt;0,(LARGE(($N35,$V35,$AD35,$AL35,$AT35,$BB35),1)),"0")</f>
        <v>99</v>
      </c>
      <c r="BF35"/>
      <c r="BG35" s="101">
        <v>0</v>
      </c>
      <c r="BH35" s="101">
        <v>0</v>
      </c>
      <c r="BI35" s="36">
        <f t="shared" si="5"/>
        <v>118</v>
      </c>
      <c r="BJ35" s="36">
        <f t="shared" si="6"/>
        <v>188</v>
      </c>
    </row>
    <row r="36" spans="1:62" x14ac:dyDescent="0.2">
      <c r="A36" s="144">
        <v>28</v>
      </c>
      <c r="B36" s="109" t="s">
        <v>201</v>
      </c>
      <c r="C36" s="109" t="s">
        <v>329</v>
      </c>
      <c r="D36" s="109" t="s">
        <v>202</v>
      </c>
      <c r="E36" s="109" t="s">
        <v>28</v>
      </c>
      <c r="F36" s="109" t="s">
        <v>203</v>
      </c>
      <c r="G36" s="147">
        <v>1</v>
      </c>
      <c r="H36" s="120">
        <v>185</v>
      </c>
      <c r="I36" s="120">
        <v>0</v>
      </c>
      <c r="J36" s="104">
        <f t="shared" si="0"/>
        <v>185</v>
      </c>
      <c r="K36" s="120">
        <v>6</v>
      </c>
      <c r="L36" s="120">
        <v>6.5</v>
      </c>
      <c r="M36" s="147">
        <v>19</v>
      </c>
      <c r="N36" s="128">
        <v>19</v>
      </c>
      <c r="R36" s="105">
        <f t="shared" si="1"/>
        <v>0</v>
      </c>
      <c r="V36" s="130">
        <v>99</v>
      </c>
      <c r="Z36" s="107">
        <f t="shared" si="2"/>
        <v>0</v>
      </c>
      <c r="AD36" s="132">
        <v>99</v>
      </c>
      <c r="BC36" s="36">
        <f t="shared" si="3"/>
        <v>217</v>
      </c>
      <c r="BD36" s="36">
        <f t="shared" si="4"/>
        <v>185</v>
      </c>
      <c r="BE36" s="36">
        <f>IF($O$4&gt;0,(LARGE(($N36,$V36,$AD36,$AL36,$AT36,$BB36),1)),"0")</f>
        <v>99</v>
      </c>
      <c r="BF36"/>
      <c r="BG36" s="101">
        <v>0</v>
      </c>
      <c r="BH36" s="101">
        <v>0</v>
      </c>
      <c r="BI36" s="36">
        <f t="shared" si="5"/>
        <v>118</v>
      </c>
      <c r="BJ36" s="36">
        <f t="shared" si="6"/>
        <v>185</v>
      </c>
    </row>
    <row r="37" spans="1:62" x14ac:dyDescent="0.2">
      <c r="A37" s="144">
        <v>29</v>
      </c>
      <c r="B37" s="109" t="s">
        <v>206</v>
      </c>
      <c r="C37" s="109" t="s">
        <v>330</v>
      </c>
      <c r="D37" s="109" t="s">
        <v>207</v>
      </c>
      <c r="E37" s="109" t="s">
        <v>28</v>
      </c>
      <c r="F37" s="109" t="s">
        <v>208</v>
      </c>
      <c r="G37" s="147">
        <v>1</v>
      </c>
      <c r="H37" s="120">
        <v>184</v>
      </c>
      <c r="I37" s="120">
        <v>0</v>
      </c>
      <c r="J37" s="104">
        <f t="shared" si="0"/>
        <v>184</v>
      </c>
      <c r="K37" s="120">
        <v>6</v>
      </c>
      <c r="L37" s="120">
        <v>6.5</v>
      </c>
      <c r="M37" s="147">
        <v>20</v>
      </c>
      <c r="N37" s="128">
        <v>20</v>
      </c>
      <c r="R37" s="105">
        <f t="shared" si="1"/>
        <v>0</v>
      </c>
      <c r="V37" s="130">
        <v>99</v>
      </c>
      <c r="Z37" s="107">
        <f t="shared" si="2"/>
        <v>0</v>
      </c>
      <c r="AD37" s="132">
        <v>99</v>
      </c>
      <c r="BC37" s="36">
        <f t="shared" si="3"/>
        <v>218</v>
      </c>
      <c r="BD37" s="36">
        <f t="shared" si="4"/>
        <v>184</v>
      </c>
      <c r="BE37" s="36">
        <f>IF($O$4&gt;0,(LARGE(($N37,$V37,$AD37,$AL37,$AT37,$BB37),1)),"0")</f>
        <v>99</v>
      </c>
      <c r="BF37"/>
      <c r="BG37" s="101">
        <v>0</v>
      </c>
      <c r="BH37" s="101">
        <v>0</v>
      </c>
      <c r="BI37" s="36">
        <f t="shared" si="5"/>
        <v>119</v>
      </c>
      <c r="BJ37" s="36">
        <f t="shared" si="6"/>
        <v>184</v>
      </c>
    </row>
    <row r="38" spans="1:62" x14ac:dyDescent="0.2">
      <c r="A38" s="144">
        <v>30</v>
      </c>
      <c r="B38" s="109" t="s">
        <v>463</v>
      </c>
      <c r="C38" s="109" t="s">
        <v>407</v>
      </c>
      <c r="D38" s="109" t="s">
        <v>464</v>
      </c>
      <c r="E38" s="109" t="s">
        <v>28</v>
      </c>
      <c r="F38" s="109" t="s">
        <v>387</v>
      </c>
      <c r="J38" s="104">
        <f t="shared" si="0"/>
        <v>0</v>
      </c>
      <c r="N38" s="128">
        <v>99</v>
      </c>
      <c r="O38" s="149">
        <v>1</v>
      </c>
      <c r="P38" s="121">
        <v>187.5</v>
      </c>
      <c r="Q38" s="121">
        <v>0</v>
      </c>
      <c r="R38" s="105">
        <f t="shared" si="1"/>
        <v>187.5</v>
      </c>
      <c r="S38" s="121">
        <v>7</v>
      </c>
      <c r="T38" s="121">
        <v>6.5</v>
      </c>
      <c r="U38" s="149">
        <v>22</v>
      </c>
      <c r="V38" s="130">
        <v>22</v>
      </c>
      <c r="Z38" s="107">
        <f t="shared" si="2"/>
        <v>0</v>
      </c>
      <c r="AD38" s="132">
        <v>99</v>
      </c>
      <c r="BC38" s="36">
        <f t="shared" si="3"/>
        <v>220</v>
      </c>
      <c r="BD38" s="36">
        <f t="shared" si="4"/>
        <v>187.5</v>
      </c>
      <c r="BE38" s="36">
        <f>IF($O$4&gt;0,(LARGE(($N38,$V38,$AD38,$AL38,$AT38,$BB38),1)),"0")</f>
        <v>99</v>
      </c>
      <c r="BF38"/>
      <c r="BG38" s="101">
        <v>0</v>
      </c>
      <c r="BH38" s="101">
        <v>0</v>
      </c>
      <c r="BI38" s="36">
        <f t="shared" si="5"/>
        <v>121</v>
      </c>
      <c r="BJ38" s="36">
        <f t="shared" si="6"/>
        <v>187.5</v>
      </c>
    </row>
    <row r="39" spans="1:62" x14ac:dyDescent="0.2">
      <c r="A39" s="144">
        <v>31</v>
      </c>
      <c r="B39" s="109" t="s">
        <v>211</v>
      </c>
      <c r="C39" s="109" t="s">
        <v>332</v>
      </c>
      <c r="D39" s="109" t="s">
        <v>212</v>
      </c>
      <c r="E39" s="109" t="s">
        <v>28</v>
      </c>
      <c r="F39" s="109" t="s">
        <v>203</v>
      </c>
      <c r="G39" s="147">
        <v>1</v>
      </c>
      <c r="H39" s="120">
        <v>177.5</v>
      </c>
      <c r="I39" s="120">
        <v>0</v>
      </c>
      <c r="J39" s="104">
        <f t="shared" si="0"/>
        <v>177.5</v>
      </c>
      <c r="K39" s="120">
        <v>6</v>
      </c>
      <c r="L39" s="120">
        <v>6</v>
      </c>
      <c r="M39" s="147">
        <v>23</v>
      </c>
      <c r="N39" s="128">
        <v>23</v>
      </c>
      <c r="R39" s="105">
        <f t="shared" si="1"/>
        <v>0</v>
      </c>
      <c r="V39" s="130">
        <v>99</v>
      </c>
      <c r="Z39" s="107">
        <f t="shared" si="2"/>
        <v>0</v>
      </c>
      <c r="AD39" s="132">
        <v>99</v>
      </c>
      <c r="BC39" s="36">
        <f t="shared" si="3"/>
        <v>221</v>
      </c>
      <c r="BD39" s="36">
        <f t="shared" si="4"/>
        <v>177.5</v>
      </c>
      <c r="BE39" s="36">
        <f>IF($O$4&gt;0,(LARGE(($N39,$V39,$AD39,$AL39,$AT39,$BB39),1)),"0")</f>
        <v>99</v>
      </c>
      <c r="BF39"/>
      <c r="BG39" s="101">
        <v>0</v>
      </c>
      <c r="BH39" s="101">
        <v>0</v>
      </c>
      <c r="BI39" s="36">
        <f t="shared" si="5"/>
        <v>122</v>
      </c>
      <c r="BJ39" s="36">
        <f t="shared" si="6"/>
        <v>177.5</v>
      </c>
    </row>
    <row r="40" spans="1:62" x14ac:dyDescent="0.2">
      <c r="A40" s="144">
        <v>32</v>
      </c>
      <c r="B40" s="109" t="s">
        <v>465</v>
      </c>
      <c r="C40" s="109" t="s">
        <v>475</v>
      </c>
      <c r="D40" s="109" t="s">
        <v>466</v>
      </c>
      <c r="E40" s="109" t="s">
        <v>28</v>
      </c>
      <c r="F40" s="109" t="s">
        <v>130</v>
      </c>
      <c r="J40" s="104">
        <f t="shared" si="0"/>
        <v>0</v>
      </c>
      <c r="N40" s="128">
        <v>99</v>
      </c>
      <c r="O40" s="149">
        <v>1</v>
      </c>
      <c r="P40" s="121">
        <v>187</v>
      </c>
      <c r="Q40" s="121">
        <v>0</v>
      </c>
      <c r="R40" s="105">
        <f t="shared" si="1"/>
        <v>187</v>
      </c>
      <c r="S40" s="121">
        <v>6</v>
      </c>
      <c r="T40" s="121">
        <v>6.5</v>
      </c>
      <c r="U40" s="149">
        <v>25</v>
      </c>
      <c r="V40" s="130">
        <v>25</v>
      </c>
      <c r="Z40" s="107">
        <f t="shared" si="2"/>
        <v>0</v>
      </c>
      <c r="AD40" s="132">
        <v>99</v>
      </c>
      <c r="BC40" s="36">
        <f t="shared" si="3"/>
        <v>223</v>
      </c>
      <c r="BD40" s="36">
        <f t="shared" si="4"/>
        <v>187</v>
      </c>
      <c r="BE40" s="36">
        <f>IF($O$4&gt;0,(LARGE(($N40,$V40,$AD40,$AL40,$AT40,$BB40),1)),"0")</f>
        <v>99</v>
      </c>
      <c r="BF40"/>
      <c r="BG40" s="101">
        <v>0</v>
      </c>
      <c r="BH40" s="101">
        <v>0</v>
      </c>
      <c r="BI40" s="36">
        <f t="shared" si="5"/>
        <v>124</v>
      </c>
      <c r="BJ40" s="36">
        <f t="shared" si="6"/>
        <v>187</v>
      </c>
    </row>
    <row r="41" spans="1:62" x14ac:dyDescent="0.2">
      <c r="A41" s="144">
        <v>33</v>
      </c>
      <c r="B41" s="109" t="s">
        <v>216</v>
      </c>
      <c r="C41" s="109" t="s">
        <v>334</v>
      </c>
      <c r="D41" s="109" t="s">
        <v>217</v>
      </c>
      <c r="E41" s="109" t="s">
        <v>28</v>
      </c>
      <c r="F41" s="109" t="s">
        <v>133</v>
      </c>
      <c r="G41" s="147">
        <v>1</v>
      </c>
      <c r="H41" s="120">
        <v>175.5</v>
      </c>
      <c r="I41" s="120">
        <v>0</v>
      </c>
      <c r="J41" s="104">
        <f t="shared" si="0"/>
        <v>175.5</v>
      </c>
      <c r="K41" s="120">
        <v>5</v>
      </c>
      <c r="L41" s="120">
        <v>5</v>
      </c>
      <c r="M41" s="147">
        <v>25</v>
      </c>
      <c r="N41" s="128">
        <v>25</v>
      </c>
      <c r="R41" s="105">
        <f t="shared" si="1"/>
        <v>0</v>
      </c>
      <c r="V41" s="130">
        <v>99</v>
      </c>
      <c r="Z41" s="107">
        <f t="shared" si="2"/>
        <v>0</v>
      </c>
      <c r="AD41" s="132">
        <v>99</v>
      </c>
      <c r="BC41" s="36">
        <f t="shared" si="3"/>
        <v>223</v>
      </c>
      <c r="BD41" s="36">
        <f t="shared" si="4"/>
        <v>175.5</v>
      </c>
      <c r="BE41" s="36">
        <f>IF($O$4&gt;0,(LARGE(($N41,$V41,$AD41,$AL41,$AT41,$BB41),1)),"0")</f>
        <v>99</v>
      </c>
      <c r="BF41"/>
      <c r="BG41" s="101">
        <v>0</v>
      </c>
      <c r="BH41" s="101">
        <v>0</v>
      </c>
      <c r="BI41" s="36">
        <f t="shared" si="5"/>
        <v>124</v>
      </c>
      <c r="BJ41" s="36">
        <f t="shared" si="6"/>
        <v>175.5</v>
      </c>
    </row>
    <row r="42" spans="1:62" x14ac:dyDescent="0.2">
      <c r="A42" s="144">
        <v>34</v>
      </c>
      <c r="B42" s="109" t="s">
        <v>467</v>
      </c>
      <c r="C42" s="109" t="s">
        <v>357</v>
      </c>
      <c r="D42" s="109" t="s">
        <v>468</v>
      </c>
      <c r="E42" s="109" t="s">
        <v>28</v>
      </c>
      <c r="F42" s="109" t="s">
        <v>119</v>
      </c>
      <c r="J42" s="104">
        <f t="shared" si="0"/>
        <v>0</v>
      </c>
      <c r="N42" s="128">
        <v>99</v>
      </c>
      <c r="O42" s="149">
        <v>1</v>
      </c>
      <c r="P42" s="121">
        <v>181.5</v>
      </c>
      <c r="Q42" s="121">
        <v>0</v>
      </c>
      <c r="R42" s="105">
        <f t="shared" si="1"/>
        <v>181.5</v>
      </c>
      <c r="S42" s="121">
        <v>6</v>
      </c>
      <c r="T42" s="121">
        <v>6</v>
      </c>
      <c r="U42" s="149">
        <v>27</v>
      </c>
      <c r="V42" s="130">
        <v>27</v>
      </c>
      <c r="Z42" s="107">
        <f t="shared" si="2"/>
        <v>0</v>
      </c>
      <c r="AD42" s="132">
        <v>99</v>
      </c>
      <c r="BC42" s="36">
        <f t="shared" si="3"/>
        <v>225</v>
      </c>
      <c r="BD42" s="36">
        <f t="shared" si="4"/>
        <v>181.5</v>
      </c>
      <c r="BE42" s="36">
        <f>IF($O$4&gt;0,(LARGE(($N42,$V42,$AD42,$AL42,$AT42,$BB42),1)),"0")</f>
        <v>99</v>
      </c>
      <c r="BF42"/>
      <c r="BG42" s="101">
        <v>0</v>
      </c>
      <c r="BH42" s="101">
        <v>0</v>
      </c>
      <c r="BI42" s="36">
        <f t="shared" si="5"/>
        <v>126</v>
      </c>
      <c r="BJ42" s="36">
        <f t="shared" si="6"/>
        <v>181.5</v>
      </c>
    </row>
    <row r="43" spans="1:62" x14ac:dyDescent="0.2">
      <c r="A43" s="144">
        <v>35</v>
      </c>
      <c r="B43" s="109" t="s">
        <v>220</v>
      </c>
      <c r="C43" s="109" t="s">
        <v>336</v>
      </c>
      <c r="D43" s="109" t="s">
        <v>221</v>
      </c>
      <c r="E43" s="109" t="s">
        <v>28</v>
      </c>
      <c r="F43" s="109" t="s">
        <v>133</v>
      </c>
      <c r="G43" s="147">
        <v>1</v>
      </c>
      <c r="H43" s="120">
        <v>168</v>
      </c>
      <c r="I43" s="120">
        <v>0</v>
      </c>
      <c r="J43" s="104">
        <f t="shared" si="0"/>
        <v>168</v>
      </c>
      <c r="K43" s="120">
        <v>5</v>
      </c>
      <c r="L43" s="120">
        <v>5</v>
      </c>
      <c r="M43" s="147">
        <v>27</v>
      </c>
      <c r="N43" s="128">
        <v>27</v>
      </c>
      <c r="R43" s="105">
        <f t="shared" si="1"/>
        <v>0</v>
      </c>
      <c r="V43" s="130">
        <v>99</v>
      </c>
      <c r="Z43" s="107">
        <f t="shared" si="2"/>
        <v>0</v>
      </c>
      <c r="AD43" s="132">
        <v>99</v>
      </c>
      <c r="BC43" s="36">
        <f t="shared" si="3"/>
        <v>225</v>
      </c>
      <c r="BD43" s="36">
        <f t="shared" si="4"/>
        <v>168</v>
      </c>
      <c r="BE43" s="36">
        <f>IF($O$4&gt;0,(LARGE(($N43,$V43,$AD43,$AL43,$AT43,$BB43),1)),"0")</f>
        <v>99</v>
      </c>
      <c r="BF43"/>
      <c r="BG43" s="101">
        <v>0</v>
      </c>
      <c r="BH43" s="101">
        <v>0</v>
      </c>
      <c r="BI43" s="36">
        <f t="shared" si="5"/>
        <v>126</v>
      </c>
      <c r="BJ43" s="36">
        <f t="shared" si="6"/>
        <v>168</v>
      </c>
    </row>
    <row r="44" spans="1:62" x14ac:dyDescent="0.2">
      <c r="A44" s="144">
        <v>36</v>
      </c>
      <c r="B44" s="109" t="s">
        <v>469</v>
      </c>
      <c r="C44" s="109" t="s">
        <v>476</v>
      </c>
      <c r="D44" s="109" t="s">
        <v>470</v>
      </c>
      <c r="E44" s="109" t="s">
        <v>28</v>
      </c>
      <c r="F44" s="109" t="s">
        <v>186</v>
      </c>
      <c r="J44" s="104">
        <f t="shared" si="0"/>
        <v>0</v>
      </c>
      <c r="N44" s="128">
        <v>99</v>
      </c>
      <c r="O44" s="149">
        <v>1</v>
      </c>
      <c r="P44" s="121">
        <v>171.5</v>
      </c>
      <c r="Q44" s="121">
        <v>0</v>
      </c>
      <c r="R44" s="105">
        <f t="shared" si="1"/>
        <v>171.5</v>
      </c>
      <c r="S44" s="121">
        <v>5.5</v>
      </c>
      <c r="T44" s="121">
        <v>6</v>
      </c>
      <c r="U44" s="149">
        <v>30</v>
      </c>
      <c r="V44" s="130">
        <v>30</v>
      </c>
      <c r="Z44" s="107">
        <f t="shared" si="2"/>
        <v>0</v>
      </c>
      <c r="AD44" s="132">
        <v>99</v>
      </c>
      <c r="BC44" s="36">
        <f t="shared" si="3"/>
        <v>228</v>
      </c>
      <c r="BD44" s="36">
        <f t="shared" si="4"/>
        <v>171.5</v>
      </c>
      <c r="BE44" s="36">
        <f>IF($O$4&gt;0,(LARGE(($N44,$V44,$AD44,$AL44,$AT44,$BB44),1)),"0")</f>
        <v>99</v>
      </c>
      <c r="BF44"/>
      <c r="BG44" s="101">
        <v>0</v>
      </c>
      <c r="BH44" s="101">
        <v>0</v>
      </c>
      <c r="BI44" s="36">
        <f t="shared" si="5"/>
        <v>129</v>
      </c>
      <c r="BJ44" s="36">
        <f t="shared" si="6"/>
        <v>171.5</v>
      </c>
    </row>
  </sheetData>
  <sortState ref="A9:XFD45">
    <sortCondition ref="BI9"/>
  </sortState>
  <mergeCells count="32">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s>
  <conditionalFormatting sqref="X2:Y2 P2:Q2 H2:I2 AF2:AG2 AN2:AO2 AV2:AW2 H9:I65466 AV9:AW65466 P9:Q65466 X9:Y65466 AF9:AG65466 AN9:AO65466">
    <cfRule type="cellIs" dxfId="6" priority="1" stopIfTrue="1" operator="greaterThanOrEqual">
      <formula>$BL$6</formula>
    </cfRule>
  </conditionalFormatting>
  <dataValidations count="9">
    <dataValidation type="list" allowBlank="1" showInputMessage="1" showErrorMessage="1" sqref="BM1:BM2 BM9:BM65466">
      <formula1>"ja,nee"</formula1>
    </dataValidation>
    <dataValidation operator="lessThanOrEqual" allowBlank="1" showInputMessage="1" showErrorMessage="1" sqref="BC9:BE44 AH8 AP8 AX8 J8:J44 J1:J2 R1:R2 AX1:AX2 AP1:AP2 AH1:AH2 Z1:Z2 BC1:BK8 BL1:BL4 BL7:BL8 Z8:Z44 R8:R44 BI9:BJ44"/>
    <dataValidation type="decimal" allowBlank="1" showInputMessage="1" showErrorMessage="1" sqref="H1:I2 P1:Q2 AV1:AW2 AN1:AO2 AF1:AG2 X1:Y2 H8:I65466 X8:Y65466 P8:Q65466 AF8:AG65466 AN8:AO65466 AV8:AW65466">
      <formula1>0</formula1>
      <formula2>400</formula2>
    </dataValidation>
    <dataValidation type="decimal" allowBlank="1" showInputMessage="1" showErrorMessage="1" sqref="K1:L2 S1:T2 AY1:AZ2 AQ1:AR2 AI1:AJ2 AA1:AB2 K8:L65466 AA8:AB65466 S8:T65466 AI8:AJ65466 AQ8:AR65466 AY8:AZ65466">
      <formula1>0</formula1>
      <formula2>99</formula2>
    </dataValidation>
    <dataValidation type="whole" allowBlank="1" showInputMessage="1" showErrorMessage="1" sqref="M1:N2 U1:V2 BA1:BB2 AS1:AT2 AK1:AL2 AC1:AD2 M8:N65466 AC8:AD65466 U8:V65466 AK8:AL65466 AS8:AT65466 BA8:BB65466">
      <formula1>0</formula1>
      <formula2>999</formula2>
    </dataValidation>
    <dataValidation type="whole" operator="lessThanOrEqual" allowBlank="1" showInputMessage="1" showErrorMessage="1" sqref="BL6">
      <formula1>400</formula1>
    </dataValidation>
    <dataValidation type="whole" operator="lessThanOrEqual" allowBlank="1" showInputMessage="1" showErrorMessage="1" sqref="BL5">
      <formula1>99</formula1>
    </dataValidation>
    <dataValidation type="whole" allowBlank="1" showInputMessage="1" showErrorMessage="1" sqref="O3:V3">
      <formula1>0</formula1>
      <formula2>99</formula2>
    </dataValidation>
    <dataValidation type="decimal" operator="lessThanOrEqual" allowBlank="1" showInputMessage="1" showErrorMessage="1" sqref="R45:R65466 BK9:BL44 J45:J65466 Z45:Z65466 AH9:AH65466 AP9:AP65466 AX9:AX65466 BC45:BL65466 BG9:BH44">
      <formula1>100</formula1>
    </dataValidation>
  </dataValidations>
  <printOptions headings="1" gridLines="1"/>
  <pageMargins left="0.19685039370078741" right="0" top="0.98425196850393704" bottom="0.98425196850393704" header="0.51181102362204722" footer="0.51181102362204722"/>
  <pageSetup paperSize="9" scale="68" orientation="landscape" horizontalDpi="360" verticalDpi="36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9313" r:id="rId4" name="Button 1">
              <controlPr defaultSize="0" print="0" autoFill="0" autoPict="0" macro="[0]!KleinsteBepalen">
                <anchor moveWithCells="1" sizeWithCells="1">
                  <from>
                    <xdr:col>0</xdr:col>
                    <xdr:colOff>161925</xdr:colOff>
                    <xdr:row>5</xdr:row>
                    <xdr:rowOff>0</xdr:rowOff>
                  </from>
                  <to>
                    <xdr:col>2</xdr:col>
                    <xdr:colOff>485775</xdr:colOff>
                    <xdr:row>7</xdr:row>
                    <xdr:rowOff>9525</xdr:rowOff>
                  </to>
                </anchor>
              </controlPr>
            </control>
          </mc:Choice>
        </mc:AlternateContent>
        <mc:AlternateContent xmlns:mc="http://schemas.openxmlformats.org/markup-compatibility/2006">
          <mc:Choice Requires="x14">
            <control shapeId="269314" r:id="rId5" name="Button 2">
              <controlPr defaultSize="0" print="0" autoFill="0" autoPict="0" macro="[0]!Sort_Punten_1">
                <anchor moveWithCells="1" sizeWithCells="1">
                  <from>
                    <xdr:col>7</xdr:col>
                    <xdr:colOff>9525</xdr:colOff>
                    <xdr:row>7</xdr:row>
                    <xdr:rowOff>19050</xdr:rowOff>
                  </from>
                  <to>
                    <xdr:col>8</xdr:col>
                    <xdr:colOff>0</xdr:colOff>
                    <xdr:row>7</xdr:row>
                    <xdr:rowOff>190500</xdr:rowOff>
                  </to>
                </anchor>
              </controlPr>
            </control>
          </mc:Choice>
        </mc:AlternateContent>
        <mc:AlternateContent xmlns:mc="http://schemas.openxmlformats.org/markup-compatibility/2006">
          <mc:Choice Requires="x14">
            <control shapeId="269315" r:id="rId6" name="Button 3">
              <controlPr defaultSize="0" print="0" autoFill="0" autoPict="0" macro="[0]!Sort_Punten_2">
                <anchor moveWithCells="1" sizeWithCells="1">
                  <from>
                    <xdr:col>15</xdr:col>
                    <xdr:colOff>19050</xdr:colOff>
                    <xdr:row>7</xdr:row>
                    <xdr:rowOff>9525</xdr:rowOff>
                  </from>
                  <to>
                    <xdr:col>16</xdr:col>
                    <xdr:colOff>0</xdr:colOff>
                    <xdr:row>7</xdr:row>
                    <xdr:rowOff>161925</xdr:rowOff>
                  </to>
                </anchor>
              </controlPr>
            </control>
          </mc:Choice>
        </mc:AlternateContent>
        <mc:AlternateContent xmlns:mc="http://schemas.openxmlformats.org/markup-compatibility/2006">
          <mc:Choice Requires="x14">
            <control shapeId="269316" r:id="rId7" name="Button 4">
              <controlPr defaultSize="0" print="0" autoFill="0" autoPict="0" macro="[0]!Sort_Punten_3">
                <anchor moveWithCells="1" sizeWithCells="1">
                  <from>
                    <xdr:col>23</xdr:col>
                    <xdr:colOff>9525</xdr:colOff>
                    <xdr:row>7</xdr:row>
                    <xdr:rowOff>9525</xdr:rowOff>
                  </from>
                  <to>
                    <xdr:col>24</xdr:col>
                    <xdr:colOff>0</xdr:colOff>
                    <xdr:row>7</xdr:row>
                    <xdr:rowOff>190500</xdr:rowOff>
                  </to>
                </anchor>
              </controlPr>
            </control>
          </mc:Choice>
        </mc:AlternateContent>
        <mc:AlternateContent xmlns:mc="http://schemas.openxmlformats.org/markup-compatibility/2006">
          <mc:Choice Requires="x14">
            <control shapeId="269317" r:id="rId8" name="Button 5">
              <controlPr defaultSize="0" print="0" autoFill="0" autoPict="0" macro="[0]!Sort_Punten_4">
                <anchor moveWithCells="1" sizeWithCells="1">
                  <from>
                    <xdr:col>31</xdr:col>
                    <xdr:colOff>9525</xdr:colOff>
                    <xdr:row>7</xdr:row>
                    <xdr:rowOff>9525</xdr:rowOff>
                  </from>
                  <to>
                    <xdr:col>32</xdr:col>
                    <xdr:colOff>0</xdr:colOff>
                    <xdr:row>7</xdr:row>
                    <xdr:rowOff>180975</xdr:rowOff>
                  </to>
                </anchor>
              </controlPr>
            </control>
          </mc:Choice>
        </mc:AlternateContent>
        <mc:AlternateContent xmlns:mc="http://schemas.openxmlformats.org/markup-compatibility/2006">
          <mc:Choice Requires="x14">
            <control shapeId="269318" r:id="rId9" name="Button 6">
              <controlPr defaultSize="0" print="0" autoFill="0" autoPict="0" macro="[0]!verbergen">
                <anchor moveWithCells="1" sizeWithCells="1">
                  <from>
                    <xdr:col>64</xdr:col>
                    <xdr:colOff>9525</xdr:colOff>
                    <xdr:row>2</xdr:row>
                    <xdr:rowOff>9525</xdr:rowOff>
                  </from>
                  <to>
                    <xdr:col>66</xdr:col>
                    <xdr:colOff>0</xdr:colOff>
                    <xdr:row>4</xdr:row>
                    <xdr:rowOff>0</xdr:rowOff>
                  </to>
                </anchor>
              </controlPr>
            </control>
          </mc:Choice>
        </mc:AlternateContent>
        <mc:AlternateContent xmlns:mc="http://schemas.openxmlformats.org/markup-compatibility/2006">
          <mc:Choice Requires="x14">
            <control shapeId="269319" r:id="rId10" name="Button 7">
              <controlPr defaultSize="0" print="0" autoFill="0" autoPict="0" macro="[0]!Sort_Pl_Punten_1">
                <anchor moveWithCells="1" sizeWithCells="1">
                  <from>
                    <xdr:col>13</xdr:col>
                    <xdr:colOff>9525</xdr:colOff>
                    <xdr:row>6</xdr:row>
                    <xdr:rowOff>152400</xdr:rowOff>
                  </from>
                  <to>
                    <xdr:col>13</xdr:col>
                    <xdr:colOff>247650</xdr:colOff>
                    <xdr:row>8</xdr:row>
                    <xdr:rowOff>0</xdr:rowOff>
                  </to>
                </anchor>
              </controlPr>
            </control>
          </mc:Choice>
        </mc:AlternateContent>
        <mc:AlternateContent xmlns:mc="http://schemas.openxmlformats.org/markup-compatibility/2006">
          <mc:Choice Requires="x14">
            <control shapeId="269320" r:id="rId11" name="Button 8">
              <controlPr defaultSize="0" print="0" autoFill="0" autoPict="0" macro="[0]!Sort_Pl_Punten_2">
                <anchor moveWithCells="1" sizeWithCells="1">
                  <from>
                    <xdr:col>20</xdr:col>
                    <xdr:colOff>190500</xdr:colOff>
                    <xdr:row>7</xdr:row>
                    <xdr:rowOff>9525</xdr:rowOff>
                  </from>
                  <to>
                    <xdr:col>21</xdr:col>
                    <xdr:colOff>247650</xdr:colOff>
                    <xdr:row>8</xdr:row>
                    <xdr:rowOff>0</xdr:rowOff>
                  </to>
                </anchor>
              </controlPr>
            </control>
          </mc:Choice>
        </mc:AlternateContent>
        <mc:AlternateContent xmlns:mc="http://schemas.openxmlformats.org/markup-compatibility/2006">
          <mc:Choice Requires="x14">
            <control shapeId="269321" r:id="rId12" name="Button 9">
              <controlPr defaultSize="0" print="0" autoFill="0" autoPict="0" macro="[0]!Sort_Pl_Punten_3">
                <anchor moveWithCells="1" sizeWithCells="1">
                  <from>
                    <xdr:col>29</xdr:col>
                    <xdr:colOff>0</xdr:colOff>
                    <xdr:row>7</xdr:row>
                    <xdr:rowOff>28575</xdr:rowOff>
                  </from>
                  <to>
                    <xdr:col>30</xdr:col>
                    <xdr:colOff>0</xdr:colOff>
                    <xdr:row>8</xdr:row>
                    <xdr:rowOff>0</xdr:rowOff>
                  </to>
                </anchor>
              </controlPr>
            </control>
          </mc:Choice>
        </mc:AlternateContent>
        <mc:AlternateContent xmlns:mc="http://schemas.openxmlformats.org/markup-compatibility/2006">
          <mc:Choice Requires="x14">
            <control shapeId="269322" r:id="rId13" name="Button 10">
              <controlPr defaultSize="0" print="0" autoFill="0" autoPict="0" macro="[0]!Sort_Pl_Punten_4">
                <anchor moveWithCells="1" sizeWithCells="1">
                  <from>
                    <xdr:col>37</xdr:col>
                    <xdr:colOff>19050</xdr:colOff>
                    <xdr:row>7</xdr:row>
                    <xdr:rowOff>0</xdr:rowOff>
                  </from>
                  <to>
                    <xdr:col>37</xdr:col>
                    <xdr:colOff>238125</xdr:colOff>
                    <xdr:row>7</xdr:row>
                    <xdr:rowOff>314325</xdr:rowOff>
                  </to>
                </anchor>
              </controlPr>
            </control>
          </mc:Choice>
        </mc:AlternateContent>
        <mc:AlternateContent xmlns:mc="http://schemas.openxmlformats.org/markup-compatibility/2006">
          <mc:Choice Requires="x14">
            <control shapeId="269323" r:id="rId14" name="Button 11">
              <controlPr defaultSize="0" print="0" autoFill="0" autoPict="0" macro="[0]!Sort_Beste_Punten">
                <anchor moveWithCells="1" sizeWithCells="1">
                  <from>
                    <xdr:col>57</xdr:col>
                    <xdr:colOff>0</xdr:colOff>
                    <xdr:row>7</xdr:row>
                    <xdr:rowOff>19050</xdr:rowOff>
                  </from>
                  <to>
                    <xdr:col>60</xdr:col>
                    <xdr:colOff>390525</xdr:colOff>
                    <xdr:row>7</xdr:row>
                    <xdr:rowOff>314325</xdr:rowOff>
                  </to>
                </anchor>
              </controlPr>
            </control>
          </mc:Choice>
        </mc:AlternateContent>
        <mc:AlternateContent xmlns:mc="http://schemas.openxmlformats.org/markup-compatibility/2006">
          <mc:Choice Requires="x14">
            <control shapeId="269324" r:id="rId15" name="Button 12">
              <controlPr defaultSize="0" print="0" autoFill="0" autoPict="0" macro="[0]!Sort_Totaal_Punten">
                <anchor moveWithCells="1" sizeWithCells="1">
                  <from>
                    <xdr:col>61</xdr:col>
                    <xdr:colOff>0</xdr:colOff>
                    <xdr:row>7</xdr:row>
                    <xdr:rowOff>28575</xdr:rowOff>
                  </from>
                  <to>
                    <xdr:col>61</xdr:col>
                    <xdr:colOff>0</xdr:colOff>
                    <xdr:row>8</xdr:row>
                    <xdr:rowOff>0</xdr:rowOff>
                  </to>
                </anchor>
              </controlPr>
            </control>
          </mc:Choice>
        </mc:AlternateContent>
        <mc:AlternateContent xmlns:mc="http://schemas.openxmlformats.org/markup-compatibility/2006">
          <mc:Choice Requires="x14">
            <control shapeId="269325" r:id="rId16" name="Button 13">
              <controlPr defaultSize="0" print="0" autoFill="0" autoPict="0" macro="[0]!Sort_Plaatsing">
                <anchor moveWithCells="1" sizeWithCells="1">
                  <from>
                    <xdr:col>0</xdr:col>
                    <xdr:colOff>0</xdr:colOff>
                    <xdr:row>7</xdr:row>
                    <xdr:rowOff>28575</xdr:rowOff>
                  </from>
                  <to>
                    <xdr:col>1</xdr:col>
                    <xdr:colOff>9525</xdr:colOff>
                    <xdr:row>8</xdr:row>
                    <xdr:rowOff>0</xdr:rowOff>
                  </to>
                </anchor>
              </controlPr>
            </control>
          </mc:Choice>
        </mc:AlternateContent>
        <mc:AlternateContent xmlns:mc="http://schemas.openxmlformats.org/markup-compatibility/2006">
          <mc:Choice Requires="x14">
            <control shapeId="269326" r:id="rId17" name="Button 14">
              <controlPr defaultSize="0" print="0" autoFill="0" autoPict="0" macro="[0]!Sort_Punten_5">
                <anchor moveWithCells="1" sizeWithCells="1">
                  <from>
                    <xdr:col>39</xdr:col>
                    <xdr:colOff>9525</xdr:colOff>
                    <xdr:row>7</xdr:row>
                    <xdr:rowOff>9525</xdr:rowOff>
                  </from>
                  <to>
                    <xdr:col>40</xdr:col>
                    <xdr:colOff>0</xdr:colOff>
                    <xdr:row>7</xdr:row>
                    <xdr:rowOff>180975</xdr:rowOff>
                  </to>
                </anchor>
              </controlPr>
            </control>
          </mc:Choice>
        </mc:AlternateContent>
        <mc:AlternateContent xmlns:mc="http://schemas.openxmlformats.org/markup-compatibility/2006">
          <mc:Choice Requires="x14">
            <control shapeId="269327" r:id="rId18" name="Button 15">
              <controlPr defaultSize="0" print="0" autoFill="0" autoPict="0" macro="[0]!Sort_Pl_Punten_5">
                <anchor moveWithCells="1" sizeWithCells="1">
                  <from>
                    <xdr:col>45</xdr:col>
                    <xdr:colOff>9525</xdr:colOff>
                    <xdr:row>7</xdr:row>
                    <xdr:rowOff>9525</xdr:rowOff>
                  </from>
                  <to>
                    <xdr:col>45</xdr:col>
                    <xdr:colOff>247650</xdr:colOff>
                    <xdr:row>8</xdr:row>
                    <xdr:rowOff>0</xdr:rowOff>
                  </to>
                </anchor>
              </controlPr>
            </control>
          </mc:Choice>
        </mc:AlternateContent>
        <mc:AlternateContent xmlns:mc="http://schemas.openxmlformats.org/markup-compatibility/2006">
          <mc:Choice Requires="x14">
            <control shapeId="269328" r:id="rId19" name="Button 16">
              <controlPr defaultSize="0" print="0" autoFill="0" autoPict="0" macro="[0]!Sort_Punten_6">
                <anchor moveWithCells="1" sizeWithCells="1">
                  <from>
                    <xdr:col>47</xdr:col>
                    <xdr:colOff>9525</xdr:colOff>
                    <xdr:row>7</xdr:row>
                    <xdr:rowOff>9525</xdr:rowOff>
                  </from>
                  <to>
                    <xdr:col>48</xdr:col>
                    <xdr:colOff>0</xdr:colOff>
                    <xdr:row>7</xdr:row>
                    <xdr:rowOff>180975</xdr:rowOff>
                  </to>
                </anchor>
              </controlPr>
            </control>
          </mc:Choice>
        </mc:AlternateContent>
        <mc:AlternateContent xmlns:mc="http://schemas.openxmlformats.org/markup-compatibility/2006">
          <mc:Choice Requires="x14">
            <control shapeId="269329" r:id="rId20" name="Button 17">
              <controlPr defaultSize="0" print="0" autoFill="0" autoPict="0" macro="[0]!Sort_Pl_Punten_6">
                <anchor moveWithCells="1" sizeWithCells="1">
                  <from>
                    <xdr:col>53</xdr:col>
                    <xdr:colOff>19050</xdr:colOff>
                    <xdr:row>7</xdr:row>
                    <xdr:rowOff>9525</xdr:rowOff>
                  </from>
                  <to>
                    <xdr:col>53</xdr:col>
                    <xdr:colOff>247650</xdr:colOff>
                    <xdr:row>8</xdr:row>
                    <xdr:rowOff>0</xdr:rowOff>
                  </to>
                </anchor>
              </controlPr>
            </control>
          </mc:Choice>
        </mc:AlternateContent>
        <mc:AlternateContent xmlns:mc="http://schemas.openxmlformats.org/markup-compatibility/2006">
          <mc:Choice Requires="x14">
            <control shapeId="269330" r:id="rId21" name="Button 18">
              <controlPr defaultSize="0" print="0" autoFill="0" autoPict="0" macro="[0]!Verberg_Ex_Aequo_1">
                <anchor moveWithCells="1" sizeWithCells="1">
                  <from>
                    <xdr:col>10</xdr:col>
                    <xdr:colOff>19050</xdr:colOff>
                    <xdr:row>7</xdr:row>
                    <xdr:rowOff>9525</xdr:rowOff>
                  </from>
                  <to>
                    <xdr:col>11</xdr:col>
                    <xdr:colOff>190500</xdr:colOff>
                    <xdr:row>8</xdr:row>
                    <xdr:rowOff>0</xdr:rowOff>
                  </to>
                </anchor>
              </controlPr>
            </control>
          </mc:Choice>
        </mc:AlternateContent>
        <mc:AlternateContent xmlns:mc="http://schemas.openxmlformats.org/markup-compatibility/2006">
          <mc:Choice Requires="x14">
            <control shapeId="269331" r:id="rId22" name="Button 19">
              <controlPr defaultSize="0" print="0" autoFill="0" autoPict="0" macro="[0]!Verberg_Ex_Aequo_2">
                <anchor moveWithCells="1" sizeWithCells="1">
                  <from>
                    <xdr:col>18</xdr:col>
                    <xdr:colOff>19050</xdr:colOff>
                    <xdr:row>7</xdr:row>
                    <xdr:rowOff>9525</xdr:rowOff>
                  </from>
                  <to>
                    <xdr:col>19</xdr:col>
                    <xdr:colOff>190500</xdr:colOff>
                    <xdr:row>8</xdr:row>
                    <xdr:rowOff>0</xdr:rowOff>
                  </to>
                </anchor>
              </controlPr>
            </control>
          </mc:Choice>
        </mc:AlternateContent>
        <mc:AlternateContent xmlns:mc="http://schemas.openxmlformats.org/markup-compatibility/2006">
          <mc:Choice Requires="x14">
            <control shapeId="269332" r:id="rId23" name="Button 20">
              <controlPr defaultSize="0" print="0" autoFill="0" autoPict="0" macro="[0]!Verberg_Ex_Aequo_3">
                <anchor moveWithCells="1" sizeWithCells="1">
                  <from>
                    <xdr:col>26</xdr:col>
                    <xdr:colOff>47625</xdr:colOff>
                    <xdr:row>7</xdr:row>
                    <xdr:rowOff>9525</xdr:rowOff>
                  </from>
                  <to>
                    <xdr:col>27</xdr:col>
                    <xdr:colOff>219075</xdr:colOff>
                    <xdr:row>7</xdr:row>
                    <xdr:rowOff>304800</xdr:rowOff>
                  </to>
                </anchor>
              </controlPr>
            </control>
          </mc:Choice>
        </mc:AlternateContent>
        <mc:AlternateContent xmlns:mc="http://schemas.openxmlformats.org/markup-compatibility/2006">
          <mc:Choice Requires="x14">
            <control shapeId="269333" r:id="rId24" name="Button 21">
              <controlPr defaultSize="0" print="0" autoFill="0" autoPict="0" macro="[0]!Verberg_Ex_Aequo_4">
                <anchor moveWithCells="1" sizeWithCells="1">
                  <from>
                    <xdr:col>30</xdr:col>
                    <xdr:colOff>0</xdr:colOff>
                    <xdr:row>7</xdr:row>
                    <xdr:rowOff>0</xdr:rowOff>
                  </from>
                  <to>
                    <xdr:col>35</xdr:col>
                    <xdr:colOff>200025</xdr:colOff>
                    <xdr:row>7</xdr:row>
                    <xdr:rowOff>314325</xdr:rowOff>
                  </to>
                </anchor>
              </controlPr>
            </control>
          </mc:Choice>
        </mc:AlternateContent>
        <mc:AlternateContent xmlns:mc="http://schemas.openxmlformats.org/markup-compatibility/2006">
          <mc:Choice Requires="x14">
            <control shapeId="269334" r:id="rId25" name="Button 22">
              <controlPr defaultSize="0" print="0" autoFill="0" autoPict="0" macro="[0]!Verberg_Ex_Aequo_5">
                <anchor moveWithCells="1" sizeWithCells="1">
                  <from>
                    <xdr:col>38</xdr:col>
                    <xdr:colOff>0</xdr:colOff>
                    <xdr:row>7</xdr:row>
                    <xdr:rowOff>9525</xdr:rowOff>
                  </from>
                  <to>
                    <xdr:col>38</xdr:col>
                    <xdr:colOff>0</xdr:colOff>
                    <xdr:row>8</xdr:row>
                    <xdr:rowOff>0</xdr:rowOff>
                  </to>
                </anchor>
              </controlPr>
            </control>
          </mc:Choice>
        </mc:AlternateContent>
        <mc:AlternateContent xmlns:mc="http://schemas.openxmlformats.org/markup-compatibility/2006">
          <mc:Choice Requires="x14">
            <control shapeId="269335" r:id="rId26" name="Button 23">
              <controlPr defaultSize="0" print="0" autoFill="0" autoPict="0" macro="[0]!Verberg_Ex_Aequo_6">
                <anchor moveWithCells="1" sizeWithCells="1">
                  <from>
                    <xdr:col>46</xdr:col>
                    <xdr:colOff>0</xdr:colOff>
                    <xdr:row>7</xdr:row>
                    <xdr:rowOff>0</xdr:rowOff>
                  </from>
                  <to>
                    <xdr:col>46</xdr:col>
                    <xdr:colOff>0</xdr:colOff>
                    <xdr:row>7</xdr:row>
                    <xdr:rowOff>314325</xdr:rowOff>
                  </to>
                </anchor>
              </controlPr>
            </control>
          </mc:Choice>
        </mc:AlternateContent>
        <mc:AlternateContent xmlns:mc="http://schemas.openxmlformats.org/markup-compatibility/2006">
          <mc:Choice Requires="x14">
            <control shapeId="269336" r:id="rId27" name="Button 24">
              <controlPr defaultSize="0" print="0" autoFill="0" autoPict="0" macro="[0]!Sort_Naam">
                <anchor moveWithCells="1" sizeWithCells="1">
                  <from>
                    <xdr:col>2</xdr:col>
                    <xdr:colOff>0</xdr:colOff>
                    <xdr:row>7</xdr:row>
                    <xdr:rowOff>9525</xdr:rowOff>
                  </from>
                  <to>
                    <xdr:col>3</xdr:col>
                    <xdr:colOff>0</xdr:colOff>
                    <xdr:row>7</xdr:row>
                    <xdr:rowOff>190500</xdr:rowOff>
                  </to>
                </anchor>
              </controlPr>
            </control>
          </mc:Choice>
        </mc:AlternateContent>
        <mc:AlternateContent xmlns:mc="http://schemas.openxmlformats.org/markup-compatibility/2006">
          <mc:Choice Requires="x14">
            <control shapeId="269337" r:id="rId28" name="Button 25">
              <controlPr defaultSize="0" print="0" autoFill="0" autoPict="0" macro="[0]!Verberg_Ex_Aequo_5">
                <anchor moveWithCells="1" sizeWithCells="1">
                  <from>
                    <xdr:col>38</xdr:col>
                    <xdr:colOff>0</xdr:colOff>
                    <xdr:row>7</xdr:row>
                    <xdr:rowOff>0</xdr:rowOff>
                  </from>
                  <to>
                    <xdr:col>43</xdr:col>
                    <xdr:colOff>200025</xdr:colOff>
                    <xdr:row>7</xdr:row>
                    <xdr:rowOff>314325</xdr:rowOff>
                  </to>
                </anchor>
              </controlPr>
            </control>
          </mc:Choice>
        </mc:AlternateContent>
        <mc:AlternateContent xmlns:mc="http://schemas.openxmlformats.org/markup-compatibility/2006">
          <mc:Choice Requires="x14">
            <control shapeId="269338" r:id="rId29" name="Button 26">
              <controlPr defaultSize="0" print="0" autoFill="0" autoPict="0" macro="[0]!Verberg_Ex_Aequo_6">
                <anchor moveWithCells="1" sizeWithCells="1">
                  <from>
                    <xdr:col>46</xdr:col>
                    <xdr:colOff>0</xdr:colOff>
                    <xdr:row>7</xdr:row>
                    <xdr:rowOff>0</xdr:rowOff>
                  </from>
                  <to>
                    <xdr:col>51</xdr:col>
                    <xdr:colOff>200025</xdr:colOff>
                    <xdr:row>7</xdr:row>
                    <xdr:rowOff>314325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76">
    <pageSetUpPr fitToPage="1"/>
  </sheetPr>
  <dimension ref="A1:BN38"/>
  <sheetViews>
    <sheetView workbookViewId="0">
      <pane xSplit="5" ySplit="8" topLeftCell="F9" activePane="bottomRight" state="frozen"/>
      <selection activeCell="C5" sqref="C5:E5"/>
      <selection pane="topRight" activeCell="C5" sqref="C5:E5"/>
      <selection pane="bottomLeft" activeCell="C5" sqref="C5:E5"/>
      <selection pane="bottomRight" activeCell="C27" sqref="C27"/>
    </sheetView>
  </sheetViews>
  <sheetFormatPr defaultColWidth="9.140625" defaultRowHeight="12.75" x14ac:dyDescent="0.2"/>
  <cols>
    <col min="1" max="1" width="5.28515625" style="144" customWidth="1"/>
    <col min="2" max="2" width="10.140625" style="109" customWidth="1"/>
    <col min="3" max="4" width="22.7109375" style="109" customWidth="1"/>
    <col min="5" max="5" width="4.140625" style="109" hidden="1" customWidth="1"/>
    <col min="6" max="6" width="18.7109375" style="109" customWidth="1"/>
    <col min="7" max="7" width="3.7109375" style="147" customWidth="1"/>
    <col min="8" max="8" width="5.7109375" style="120" customWidth="1"/>
    <col min="9" max="9" width="5.7109375" style="120" hidden="1" customWidth="1"/>
    <col min="10" max="10" width="5.7109375" style="104" hidden="1" customWidth="1"/>
    <col min="11" max="12" width="3.7109375" style="120" customWidth="1"/>
    <col min="13" max="13" width="4.85546875" style="147" customWidth="1"/>
    <col min="14" max="14" width="5.28515625" style="128" customWidth="1"/>
    <col min="15" max="15" width="2.7109375" style="121" customWidth="1"/>
    <col min="16" max="16" width="5.7109375" style="121" customWidth="1"/>
    <col min="17" max="17" width="5.7109375" style="121" hidden="1" customWidth="1"/>
    <col min="18" max="18" width="5.7109375" style="105" hidden="1" customWidth="1"/>
    <col min="19" max="20" width="3.7109375" style="121" customWidth="1"/>
    <col min="21" max="21" width="5.28515625" style="149" customWidth="1"/>
    <col min="22" max="22" width="5.5703125" style="130" customWidth="1"/>
    <col min="23" max="23" width="2.7109375" style="123" customWidth="1"/>
    <col min="24" max="24" width="5.7109375" style="123" customWidth="1"/>
    <col min="25" max="25" width="5.7109375" style="123" hidden="1" customWidth="1"/>
    <col min="26" max="26" width="5.7109375" style="107" hidden="1" customWidth="1"/>
    <col min="27" max="27" width="4.42578125" style="123" customWidth="1"/>
    <col min="28" max="28" width="4.140625" style="123" customWidth="1"/>
    <col min="29" max="29" width="4.42578125" style="157" customWidth="1"/>
    <col min="30" max="30" width="5.28515625" style="132" customWidth="1"/>
    <col min="31" max="31" width="2.7109375" style="121" hidden="1" customWidth="1"/>
    <col min="32" max="33" width="5.7109375" style="121" hidden="1" customWidth="1"/>
    <col min="34" max="34" width="5.7109375" style="105" hidden="1" customWidth="1"/>
    <col min="35" max="36" width="3.7109375" style="121" hidden="1" customWidth="1"/>
    <col min="37" max="37" width="3" style="121" hidden="1" customWidth="1"/>
    <col min="38" max="38" width="3.85546875" style="122" hidden="1" customWidth="1"/>
    <col min="39" max="39" width="2.7109375" style="123" hidden="1" customWidth="1"/>
    <col min="40" max="41" width="5.7109375" style="123" hidden="1" customWidth="1"/>
    <col min="42" max="42" width="5.7109375" style="107" hidden="1" customWidth="1"/>
    <col min="43" max="44" width="3.7109375" style="123" hidden="1" customWidth="1"/>
    <col min="45" max="45" width="3" style="123" hidden="1" customWidth="1"/>
    <col min="46" max="46" width="3.85546875" style="124" hidden="1" customWidth="1"/>
    <col min="47" max="47" width="2.7109375" style="121" hidden="1" customWidth="1"/>
    <col min="48" max="49" width="5.7109375" style="121" hidden="1" customWidth="1"/>
    <col min="50" max="50" width="5.7109375" style="105" hidden="1" customWidth="1"/>
    <col min="51" max="52" width="3.7109375" style="121" hidden="1" customWidth="1"/>
    <col min="53" max="53" width="3" style="121" hidden="1" customWidth="1"/>
    <col min="54" max="54" width="3.85546875" style="121" hidden="1" customWidth="1"/>
    <col min="55" max="55" width="5.28515625" style="36" customWidth="1"/>
    <col min="56" max="56" width="6.140625" style="101" hidden="1" customWidth="1"/>
    <col min="57" max="57" width="5.28515625" style="36" customWidth="1"/>
    <col min="58" max="58" width="5.28515625" style="101" hidden="1" customWidth="1"/>
    <col min="59" max="60" width="6" style="101" hidden="1" customWidth="1"/>
    <col min="61" max="61" width="6" style="36" customWidth="1"/>
    <col min="62" max="62" width="6" style="101" hidden="1" customWidth="1"/>
    <col min="63" max="63" width="4" style="144" customWidth="1"/>
    <col min="64" max="64" width="4.85546875" style="144" customWidth="1"/>
    <col min="65" max="65" width="5.5703125" style="109" customWidth="1"/>
    <col min="66" max="66" width="17.28515625" style="109" customWidth="1"/>
    <col min="67" max="16384" width="9.140625" style="101"/>
  </cols>
  <sheetData>
    <row r="1" spans="1:66" x14ac:dyDescent="0.2">
      <c r="A1" s="237" t="s">
        <v>8</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9"/>
    </row>
    <row r="2" spans="1:66" ht="12.75" hidden="1" customHeight="1" x14ac:dyDescent="0.2">
      <c r="A2" s="158"/>
      <c r="B2" s="110"/>
      <c r="C2" s="110">
        <v>1</v>
      </c>
      <c r="D2" s="110">
        <f>FLOOR((C2+3)/4,1)</f>
        <v>1</v>
      </c>
      <c r="E2" s="110"/>
      <c r="F2" s="110"/>
      <c r="G2" s="145"/>
      <c r="H2" s="103">
        <v>192</v>
      </c>
      <c r="I2" s="104">
        <v>190</v>
      </c>
      <c r="J2" s="104">
        <f>H2+I2</f>
        <v>382</v>
      </c>
      <c r="K2" s="104"/>
      <c r="L2" s="104"/>
      <c r="M2" s="154"/>
      <c r="N2" s="126">
        <v>1</v>
      </c>
      <c r="O2" s="105"/>
      <c r="P2" s="105">
        <v>193</v>
      </c>
      <c r="Q2" s="105">
        <v>193</v>
      </c>
      <c r="R2" s="105">
        <f>P2+Q2</f>
        <v>386</v>
      </c>
      <c r="S2" s="105"/>
      <c r="T2" s="105"/>
      <c r="U2" s="148"/>
      <c r="V2" s="129">
        <v>2</v>
      </c>
      <c r="W2" s="107"/>
      <c r="X2" s="107">
        <v>198</v>
      </c>
      <c r="Y2" s="107">
        <v>198</v>
      </c>
      <c r="Z2" s="107">
        <f>X2+Y2</f>
        <v>396</v>
      </c>
      <c r="AA2" s="107"/>
      <c r="AB2" s="107"/>
      <c r="AC2" s="156"/>
      <c r="AD2" s="131">
        <v>3</v>
      </c>
      <c r="AE2" s="105"/>
      <c r="AF2" s="105">
        <v>177</v>
      </c>
      <c r="AG2" s="105">
        <v>177</v>
      </c>
      <c r="AH2" s="105">
        <f>AF2+AG2</f>
        <v>354</v>
      </c>
      <c r="AI2" s="105"/>
      <c r="AJ2" s="105"/>
      <c r="AK2" s="105"/>
      <c r="AL2" s="106">
        <v>4</v>
      </c>
      <c r="AM2" s="107"/>
      <c r="AN2" s="107">
        <v>178</v>
      </c>
      <c r="AO2" s="107">
        <v>178</v>
      </c>
      <c r="AP2" s="107">
        <f>AN2+AO2</f>
        <v>356</v>
      </c>
      <c r="AQ2" s="107"/>
      <c r="AR2" s="107"/>
      <c r="AS2" s="107"/>
      <c r="AT2" s="108">
        <v>5</v>
      </c>
      <c r="AU2" s="105"/>
      <c r="AV2" s="105">
        <v>179</v>
      </c>
      <c r="AW2" s="105">
        <v>179</v>
      </c>
      <c r="AX2" s="105">
        <f>AV2+AW2</f>
        <v>358</v>
      </c>
      <c r="AY2" s="105"/>
      <c r="AZ2" s="105"/>
      <c r="BA2" s="105"/>
      <c r="BB2" s="105">
        <v>6</v>
      </c>
      <c r="BC2" s="36">
        <f>N2+V2+AD2+AL2+AT2+BB2</f>
        <v>21</v>
      </c>
      <c r="BD2" s="101">
        <f>J2+R2+Z2+AH2+AP2+AX2</f>
        <v>2232</v>
      </c>
      <c r="BE2" s="36">
        <f>IF($O$4&gt;0,(LARGE(($N2,$V2,$AD2,$AL2,$AT2,$BB2),1)),"0")</f>
        <v>6</v>
      </c>
      <c r="BF2" s="101">
        <f>IF($O$4&gt;0,(LARGE(($N2,$V2,$AD2,$AL2,$AT2,$BB2),2)),"0")</f>
        <v>5</v>
      </c>
      <c r="BG2" s="101">
        <v>354</v>
      </c>
      <c r="BH2" s="101">
        <v>354</v>
      </c>
      <c r="BI2" s="36">
        <f>BC2-BE2-BF2</f>
        <v>10</v>
      </c>
      <c r="BJ2" s="101">
        <f>BD2-BG2-BH2</f>
        <v>1524</v>
      </c>
      <c r="BK2" s="36"/>
      <c r="BL2" s="36"/>
      <c r="BN2" s="101"/>
    </row>
    <row r="3" spans="1:66" x14ac:dyDescent="0.2">
      <c r="A3" s="240" t="s">
        <v>9</v>
      </c>
      <c r="B3" s="241"/>
      <c r="C3" s="242" t="str">
        <f>Instellingen!B3</f>
        <v>Kring NVF</v>
      </c>
      <c r="D3" s="243"/>
      <c r="E3" s="244"/>
      <c r="F3" s="240" t="s">
        <v>43</v>
      </c>
      <c r="G3" s="245"/>
      <c r="H3" s="245"/>
      <c r="I3" s="245"/>
      <c r="J3" s="245"/>
      <c r="K3" s="245"/>
      <c r="L3" s="245"/>
      <c r="M3" s="245"/>
      <c r="N3" s="241"/>
      <c r="O3" s="246">
        <v>5</v>
      </c>
      <c r="P3" s="247"/>
      <c r="Q3" s="247"/>
      <c r="R3" s="247"/>
      <c r="S3" s="247"/>
      <c r="T3" s="247"/>
      <c r="U3" s="247"/>
      <c r="V3" s="248"/>
      <c r="W3" s="249"/>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1"/>
      <c r="BC3" s="240" t="s">
        <v>41</v>
      </c>
      <c r="BD3" s="245"/>
      <c r="BE3" s="245"/>
      <c r="BF3" s="245"/>
      <c r="BG3" s="245"/>
      <c r="BH3" s="245"/>
      <c r="BI3" s="245"/>
      <c r="BJ3" s="245"/>
      <c r="BK3" s="241"/>
      <c r="BL3" s="133">
        <f>Instellingen!B6</f>
        <v>3</v>
      </c>
      <c r="BM3" s="249"/>
      <c r="BN3" s="250"/>
    </row>
    <row r="4" spans="1:66" x14ac:dyDescent="0.2">
      <c r="A4" s="240" t="s">
        <v>10</v>
      </c>
      <c r="B4" s="241"/>
      <c r="C4" s="258" t="s">
        <v>29</v>
      </c>
      <c r="D4" s="243"/>
      <c r="E4" s="244"/>
      <c r="F4" s="240" t="s">
        <v>72</v>
      </c>
      <c r="G4" s="245"/>
      <c r="H4" s="245"/>
      <c r="I4" s="245"/>
      <c r="J4" s="245"/>
      <c r="K4" s="245"/>
      <c r="L4" s="245"/>
      <c r="M4" s="245"/>
      <c r="N4" s="241"/>
      <c r="O4" s="259">
        <f>Instellingen!B7</f>
        <v>1</v>
      </c>
      <c r="P4" s="260"/>
      <c r="Q4" s="260"/>
      <c r="R4" s="260"/>
      <c r="S4" s="260"/>
      <c r="T4" s="260"/>
      <c r="U4" s="260"/>
      <c r="V4" s="261"/>
      <c r="W4" s="252"/>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4"/>
      <c r="BC4" s="240"/>
      <c r="BD4" s="245"/>
      <c r="BE4" s="245"/>
      <c r="BF4" s="245"/>
      <c r="BG4" s="245"/>
      <c r="BH4" s="245"/>
      <c r="BI4" s="245"/>
      <c r="BJ4" s="245"/>
      <c r="BK4" s="241"/>
      <c r="BL4" s="133"/>
      <c r="BM4" s="252"/>
      <c r="BN4" s="253"/>
    </row>
    <row r="5" spans="1:66" x14ac:dyDescent="0.2">
      <c r="A5" s="240" t="s">
        <v>11</v>
      </c>
      <c r="B5" s="241"/>
      <c r="C5" s="258"/>
      <c r="D5" s="243"/>
      <c r="E5" s="244"/>
      <c r="F5" s="240" t="s">
        <v>12</v>
      </c>
      <c r="G5" s="245"/>
      <c r="H5" s="245"/>
      <c r="I5" s="245"/>
      <c r="J5" s="245"/>
      <c r="K5" s="245"/>
      <c r="L5" s="245"/>
      <c r="M5" s="245"/>
      <c r="N5" s="241"/>
      <c r="O5" s="259">
        <f>Instellingen!B5</f>
        <v>99</v>
      </c>
      <c r="P5" s="260"/>
      <c r="Q5" s="260"/>
      <c r="R5" s="260"/>
      <c r="S5" s="260"/>
      <c r="T5" s="260"/>
      <c r="U5" s="260"/>
      <c r="V5" s="261"/>
      <c r="W5" s="255"/>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7"/>
      <c r="BC5" s="240" t="s">
        <v>13</v>
      </c>
      <c r="BD5" s="245"/>
      <c r="BE5" s="245"/>
      <c r="BF5" s="245"/>
      <c r="BG5" s="245"/>
      <c r="BH5" s="245"/>
      <c r="BI5" s="245"/>
      <c r="BJ5" s="245"/>
      <c r="BK5" s="241"/>
      <c r="BL5" s="134">
        <v>2</v>
      </c>
      <c r="BM5" s="252"/>
      <c r="BN5" s="253"/>
    </row>
    <row r="6" spans="1:66" ht="12.75" customHeight="1" x14ac:dyDescent="0.2">
      <c r="A6" s="262"/>
      <c r="B6" s="262"/>
      <c r="C6" s="262"/>
      <c r="D6" s="262"/>
      <c r="E6" s="263"/>
      <c r="F6" s="111" t="s">
        <v>14</v>
      </c>
      <c r="G6" s="266" t="str">
        <f>Instellingen!B36</f>
        <v>Hulshorst/WenumWiesel</v>
      </c>
      <c r="H6" s="267"/>
      <c r="I6" s="267"/>
      <c r="J6" s="267"/>
      <c r="K6" s="267"/>
      <c r="L6" s="267"/>
      <c r="M6" s="267"/>
      <c r="N6" s="268"/>
      <c r="O6" s="269" t="str">
        <f>Instellingen!B37</f>
        <v>Nunspeet/Wezep</v>
      </c>
      <c r="P6" s="270"/>
      <c r="Q6" s="270"/>
      <c r="R6" s="270"/>
      <c r="S6" s="270"/>
      <c r="T6" s="270"/>
      <c r="U6" s="270"/>
      <c r="V6" s="271"/>
      <c r="W6" s="272" t="str">
        <f>Instellingen!B38</f>
        <v>Vaassen/Hulshorst</v>
      </c>
      <c r="X6" s="273"/>
      <c r="Y6" s="273"/>
      <c r="Z6" s="273"/>
      <c r="AA6" s="273"/>
      <c r="AB6" s="273"/>
      <c r="AC6" s="273"/>
      <c r="AD6" s="274"/>
      <c r="AE6" s="269">
        <f>Instellingen!B39</f>
        <v>0</v>
      </c>
      <c r="AF6" s="270"/>
      <c r="AG6" s="270"/>
      <c r="AH6" s="270"/>
      <c r="AI6" s="270"/>
      <c r="AJ6" s="270"/>
      <c r="AK6" s="270"/>
      <c r="AL6" s="271"/>
      <c r="AM6" s="272">
        <f>Instellingen!B40</f>
        <v>0</v>
      </c>
      <c r="AN6" s="273"/>
      <c r="AO6" s="273"/>
      <c r="AP6" s="273"/>
      <c r="AQ6" s="273"/>
      <c r="AR6" s="273"/>
      <c r="AS6" s="273"/>
      <c r="AT6" s="274"/>
      <c r="AU6" s="269">
        <f>Instellingen!B41</f>
        <v>0</v>
      </c>
      <c r="AV6" s="270"/>
      <c r="AW6" s="270"/>
      <c r="AX6" s="270"/>
      <c r="AY6" s="270"/>
      <c r="AZ6" s="270"/>
      <c r="BA6" s="270"/>
      <c r="BB6" s="271"/>
      <c r="BC6" s="240" t="s">
        <v>34</v>
      </c>
      <c r="BD6" s="245"/>
      <c r="BE6" s="245"/>
      <c r="BF6" s="245"/>
      <c r="BG6" s="245"/>
      <c r="BH6" s="241"/>
      <c r="BI6" s="135" t="s">
        <v>35</v>
      </c>
      <c r="BJ6" s="112"/>
      <c r="BK6" s="137"/>
      <c r="BL6" s="138">
        <v>180</v>
      </c>
      <c r="BM6" s="252"/>
      <c r="BN6" s="253"/>
    </row>
    <row r="7" spans="1:66" ht="12.75" customHeight="1" x14ac:dyDescent="0.2">
      <c r="A7" s="264"/>
      <c r="B7" s="264"/>
      <c r="C7" s="264"/>
      <c r="D7" s="264"/>
      <c r="E7" s="265"/>
      <c r="F7" s="111" t="s">
        <v>15</v>
      </c>
      <c r="G7" s="266" t="str">
        <f>Instellingen!C36</f>
        <v>05/06/19/20 nov 2021</v>
      </c>
      <c r="H7" s="267"/>
      <c r="I7" s="267"/>
      <c r="J7" s="267"/>
      <c r="K7" s="267"/>
      <c r="L7" s="267"/>
      <c r="M7" s="267"/>
      <c r="N7" s="268"/>
      <c r="O7" s="269" t="str">
        <f>Instellingen!C37</f>
        <v>03/04 dec 2021</v>
      </c>
      <c r="P7" s="270"/>
      <c r="Q7" s="270"/>
      <c r="R7" s="270"/>
      <c r="S7" s="270"/>
      <c r="T7" s="270"/>
      <c r="U7" s="270"/>
      <c r="V7" s="271"/>
      <c r="W7" s="272" t="str">
        <f>Instellingen!C38</f>
        <v>29 jan 2022</v>
      </c>
      <c r="X7" s="273"/>
      <c r="Y7" s="273"/>
      <c r="Z7" s="273"/>
      <c r="AA7" s="273"/>
      <c r="AB7" s="273"/>
      <c r="AC7" s="273"/>
      <c r="AD7" s="274"/>
      <c r="AE7" s="269" t="str">
        <f>Instellingen!C39</f>
        <v xml:space="preserve"> </v>
      </c>
      <c r="AF7" s="270"/>
      <c r="AG7" s="270"/>
      <c r="AH7" s="270"/>
      <c r="AI7" s="270"/>
      <c r="AJ7" s="270"/>
      <c r="AK7" s="270"/>
      <c r="AL7" s="271"/>
      <c r="AM7" s="272" t="str">
        <f>Instellingen!C40</f>
        <v xml:space="preserve"> </v>
      </c>
      <c r="AN7" s="273"/>
      <c r="AO7" s="273"/>
      <c r="AP7" s="273"/>
      <c r="AQ7" s="273"/>
      <c r="AR7" s="273"/>
      <c r="AS7" s="273"/>
      <c r="AT7" s="274"/>
      <c r="AU7" s="269" t="str">
        <f>Instellingen!C41</f>
        <v xml:space="preserve"> </v>
      </c>
      <c r="AV7" s="270"/>
      <c r="AW7" s="270"/>
      <c r="AX7" s="270"/>
      <c r="AY7" s="270"/>
      <c r="AZ7" s="270"/>
      <c r="BA7" s="270"/>
      <c r="BB7" s="271"/>
      <c r="BC7" s="150" t="s">
        <v>71</v>
      </c>
      <c r="BD7" s="113" t="s">
        <v>71</v>
      </c>
      <c r="BE7" s="151" t="s">
        <v>69</v>
      </c>
      <c r="BF7" s="114" t="s">
        <v>69</v>
      </c>
      <c r="BG7" s="114" t="s">
        <v>69</v>
      </c>
      <c r="BH7" s="114" t="s">
        <v>69</v>
      </c>
      <c r="BI7" s="139" t="s">
        <v>70</v>
      </c>
      <c r="BJ7" s="115" t="s">
        <v>70</v>
      </c>
      <c r="BK7" s="141"/>
      <c r="BL7" s="142"/>
      <c r="BM7" s="255"/>
      <c r="BN7" s="256"/>
    </row>
    <row r="8" spans="1:66" ht="25.5" customHeight="1" x14ac:dyDescent="0.2">
      <c r="A8" s="155" t="s">
        <v>19</v>
      </c>
      <c r="B8" s="116" t="s">
        <v>7</v>
      </c>
      <c r="C8" s="116" t="s">
        <v>0</v>
      </c>
      <c r="D8" s="116" t="s">
        <v>1</v>
      </c>
      <c r="E8" s="116" t="s">
        <v>100</v>
      </c>
      <c r="F8" s="111" t="s">
        <v>3</v>
      </c>
      <c r="G8" s="146" t="s">
        <v>95</v>
      </c>
      <c r="H8" s="117" t="s">
        <v>38</v>
      </c>
      <c r="I8" s="117" t="s">
        <v>36</v>
      </c>
      <c r="J8" s="117" t="s">
        <v>37</v>
      </c>
      <c r="K8" s="117" t="s">
        <v>73</v>
      </c>
      <c r="L8" s="117" t="s">
        <v>74</v>
      </c>
      <c r="M8" s="155" t="s">
        <v>5</v>
      </c>
      <c r="N8" s="127" t="s">
        <v>16</v>
      </c>
      <c r="O8" s="117" t="s">
        <v>95</v>
      </c>
      <c r="P8" s="117" t="s">
        <v>38</v>
      </c>
      <c r="Q8" s="117" t="s">
        <v>36</v>
      </c>
      <c r="R8" s="117" t="s">
        <v>39</v>
      </c>
      <c r="S8" s="117" t="s">
        <v>73</v>
      </c>
      <c r="T8" s="117" t="s">
        <v>74</v>
      </c>
      <c r="U8" s="155" t="s">
        <v>5</v>
      </c>
      <c r="V8" s="127" t="s">
        <v>16</v>
      </c>
      <c r="W8" s="117" t="s">
        <v>95</v>
      </c>
      <c r="X8" s="117" t="s">
        <v>38</v>
      </c>
      <c r="Y8" s="117" t="s">
        <v>40</v>
      </c>
      <c r="Z8" s="117" t="s">
        <v>39</v>
      </c>
      <c r="AA8" s="117" t="s">
        <v>73</v>
      </c>
      <c r="AB8" s="117" t="s">
        <v>74</v>
      </c>
      <c r="AC8" s="155" t="s">
        <v>5</v>
      </c>
      <c r="AD8" s="127" t="s">
        <v>16</v>
      </c>
      <c r="AE8" s="117" t="s">
        <v>95</v>
      </c>
      <c r="AF8" s="117" t="s">
        <v>38</v>
      </c>
      <c r="AG8" s="117" t="s">
        <v>36</v>
      </c>
      <c r="AH8" s="117" t="s">
        <v>39</v>
      </c>
      <c r="AI8" s="117" t="s">
        <v>73</v>
      </c>
      <c r="AJ8" s="117" t="s">
        <v>74</v>
      </c>
      <c r="AK8" s="116" t="s">
        <v>5</v>
      </c>
      <c r="AL8" s="111" t="s">
        <v>16</v>
      </c>
      <c r="AM8" s="117" t="s">
        <v>95</v>
      </c>
      <c r="AN8" s="117" t="s">
        <v>38</v>
      </c>
      <c r="AO8" s="117" t="s">
        <v>36</v>
      </c>
      <c r="AP8" s="117" t="s">
        <v>39</v>
      </c>
      <c r="AQ8" s="117" t="s">
        <v>73</v>
      </c>
      <c r="AR8" s="117" t="s">
        <v>74</v>
      </c>
      <c r="AS8" s="116" t="s">
        <v>5</v>
      </c>
      <c r="AT8" s="111" t="s">
        <v>16</v>
      </c>
      <c r="AU8" s="117" t="s">
        <v>95</v>
      </c>
      <c r="AV8" s="117" t="s">
        <v>38</v>
      </c>
      <c r="AW8" s="117" t="s">
        <v>36</v>
      </c>
      <c r="AX8" s="117" t="s">
        <v>39</v>
      </c>
      <c r="AY8" s="117" t="s">
        <v>73</v>
      </c>
      <c r="AZ8" s="117" t="s">
        <v>74</v>
      </c>
      <c r="BA8" s="116" t="s">
        <v>5</v>
      </c>
      <c r="BB8" s="116" t="s">
        <v>16</v>
      </c>
      <c r="BC8" s="152" t="s">
        <v>23</v>
      </c>
      <c r="BD8" s="118" t="s">
        <v>4</v>
      </c>
      <c r="BE8" s="153" t="s">
        <v>23</v>
      </c>
      <c r="BF8" s="119" t="s">
        <v>23</v>
      </c>
      <c r="BG8" s="118" t="s">
        <v>4</v>
      </c>
      <c r="BH8" s="118" t="s">
        <v>4</v>
      </c>
      <c r="BI8" s="143" t="s">
        <v>23</v>
      </c>
      <c r="BJ8" s="118" t="s">
        <v>4</v>
      </c>
      <c r="BK8" s="143" t="s">
        <v>17</v>
      </c>
      <c r="BL8" s="143" t="s">
        <v>18</v>
      </c>
      <c r="BM8" s="117" t="s">
        <v>97</v>
      </c>
      <c r="BN8" s="116" t="s">
        <v>6</v>
      </c>
    </row>
    <row r="9" spans="1:66" x14ac:dyDescent="0.2">
      <c r="A9" s="144">
        <v>1</v>
      </c>
      <c r="B9" s="109" t="s">
        <v>375</v>
      </c>
      <c r="C9" s="109" t="s">
        <v>351</v>
      </c>
      <c r="D9" s="109" t="s">
        <v>376</v>
      </c>
      <c r="E9" s="109" t="s">
        <v>29</v>
      </c>
      <c r="F9" s="109" t="s">
        <v>133</v>
      </c>
      <c r="J9" s="104">
        <f t="shared" ref="J9:J38" si="0">H9+I9</f>
        <v>0</v>
      </c>
      <c r="N9" s="128">
        <v>99</v>
      </c>
      <c r="P9" s="121">
        <v>205</v>
      </c>
      <c r="Q9" s="121">
        <v>0</v>
      </c>
      <c r="R9" s="105">
        <f t="shared" ref="R9:R38" si="1">P9+Q9</f>
        <v>205</v>
      </c>
      <c r="S9" s="121">
        <v>7</v>
      </c>
      <c r="T9" s="121">
        <v>7</v>
      </c>
      <c r="U9" s="149">
        <v>2</v>
      </c>
      <c r="V9" s="130">
        <v>2</v>
      </c>
      <c r="X9" s="123">
        <v>210.5</v>
      </c>
      <c r="Z9" s="107">
        <f t="shared" ref="Z9:Z38" si="2">X9+Y9</f>
        <v>210.5</v>
      </c>
      <c r="AA9" s="123">
        <v>7.5</v>
      </c>
      <c r="AB9" s="123">
        <v>7.5</v>
      </c>
      <c r="AC9" s="157">
        <v>1</v>
      </c>
      <c r="AD9" s="132">
        <v>1</v>
      </c>
      <c r="BC9" s="36">
        <f t="shared" ref="BC9:BC38" si="3">N9+V9+AD9+AL9+AT9+BB9</f>
        <v>102</v>
      </c>
      <c r="BD9" s="101">
        <f t="shared" ref="BD9:BD38" si="4">J9+R9+Z9+AH9+AP9+AX9</f>
        <v>415.5</v>
      </c>
      <c r="BE9" s="36">
        <f>IF($O$4&gt;0,(LARGE(($N9,$V9,$AD9,$AL9,$AT9,$BB9),1)),"0")</f>
        <v>99</v>
      </c>
      <c r="BF9"/>
      <c r="BG9" s="101">
        <v>0</v>
      </c>
      <c r="BH9" s="101">
        <v>0</v>
      </c>
      <c r="BI9" s="36">
        <f t="shared" ref="BI9:BI38" si="5">BC9-BE9-BF9</f>
        <v>3</v>
      </c>
      <c r="BJ9" s="101">
        <f t="shared" ref="BJ9:BJ38" si="6">BD9-BG9-BH9</f>
        <v>415.5</v>
      </c>
      <c r="BK9" s="144">
        <v>1</v>
      </c>
      <c r="BN9" s="125" t="s">
        <v>578</v>
      </c>
    </row>
    <row r="10" spans="1:66" x14ac:dyDescent="0.2">
      <c r="A10" s="144">
        <v>2</v>
      </c>
      <c r="B10" s="109" t="s">
        <v>117</v>
      </c>
      <c r="C10" s="109" t="s">
        <v>292</v>
      </c>
      <c r="D10" s="109" t="s">
        <v>118</v>
      </c>
      <c r="E10" s="109" t="s">
        <v>29</v>
      </c>
      <c r="F10" s="109" t="s">
        <v>119</v>
      </c>
      <c r="G10" s="147">
        <v>1</v>
      </c>
      <c r="H10" s="120">
        <v>207</v>
      </c>
      <c r="I10" s="120">
        <v>0</v>
      </c>
      <c r="J10" s="104">
        <f t="shared" si="0"/>
        <v>207</v>
      </c>
      <c r="K10" s="120">
        <v>7</v>
      </c>
      <c r="L10" s="120">
        <v>7</v>
      </c>
      <c r="M10" s="147">
        <v>1</v>
      </c>
      <c r="N10" s="128">
        <v>1</v>
      </c>
      <c r="R10" s="105">
        <f t="shared" si="1"/>
        <v>0</v>
      </c>
      <c r="V10" s="130">
        <v>99</v>
      </c>
      <c r="X10" s="123">
        <v>207.5</v>
      </c>
      <c r="Z10" s="107">
        <f t="shared" si="2"/>
        <v>207.5</v>
      </c>
      <c r="AA10" s="123">
        <v>7.5</v>
      </c>
      <c r="AB10" s="123">
        <v>7.5</v>
      </c>
      <c r="AC10" s="157">
        <v>3</v>
      </c>
      <c r="AD10" s="132">
        <v>3</v>
      </c>
      <c r="BC10" s="36">
        <f t="shared" si="3"/>
        <v>103</v>
      </c>
      <c r="BD10" s="101">
        <f t="shared" si="4"/>
        <v>414.5</v>
      </c>
      <c r="BE10" s="36">
        <f>IF($O$4&gt;0,(LARGE(($N10,$V10,$AD10,$AL10,$AT10,$BB10),1)),"0")</f>
        <v>99</v>
      </c>
      <c r="BF10"/>
      <c r="BG10" s="101">
        <v>0</v>
      </c>
      <c r="BH10" s="101">
        <v>0</v>
      </c>
      <c r="BI10" s="36">
        <f t="shared" si="5"/>
        <v>4</v>
      </c>
      <c r="BJ10" s="101">
        <f t="shared" si="6"/>
        <v>414.5</v>
      </c>
      <c r="BK10" s="144">
        <v>2</v>
      </c>
    </row>
    <row r="11" spans="1:66" x14ac:dyDescent="0.2">
      <c r="A11" s="144">
        <v>3</v>
      </c>
      <c r="B11" s="109" t="s">
        <v>377</v>
      </c>
      <c r="C11" s="109" t="s">
        <v>404</v>
      </c>
      <c r="D11" s="109" t="s">
        <v>378</v>
      </c>
      <c r="E11" s="109" t="s">
        <v>29</v>
      </c>
      <c r="F11" s="109" t="s">
        <v>119</v>
      </c>
      <c r="J11" s="104">
        <f t="shared" si="0"/>
        <v>0</v>
      </c>
      <c r="N11" s="128">
        <v>99</v>
      </c>
      <c r="P11" s="121">
        <v>201</v>
      </c>
      <c r="Q11" s="121">
        <v>0</v>
      </c>
      <c r="R11" s="105">
        <f t="shared" si="1"/>
        <v>201</v>
      </c>
      <c r="S11" s="121">
        <v>6.5</v>
      </c>
      <c r="T11" s="121">
        <v>7</v>
      </c>
      <c r="U11" s="149">
        <v>3</v>
      </c>
      <c r="V11" s="130">
        <v>3</v>
      </c>
      <c r="X11" s="123">
        <v>207.5</v>
      </c>
      <c r="Z11" s="107">
        <f t="shared" si="2"/>
        <v>207.5</v>
      </c>
      <c r="AA11" s="123">
        <v>7.5</v>
      </c>
      <c r="AB11" s="123">
        <v>8</v>
      </c>
      <c r="AC11" s="157">
        <v>2</v>
      </c>
      <c r="AD11" s="132">
        <v>2</v>
      </c>
      <c r="BC11" s="36">
        <f t="shared" si="3"/>
        <v>104</v>
      </c>
      <c r="BD11" s="101">
        <f t="shared" si="4"/>
        <v>408.5</v>
      </c>
      <c r="BE11" s="36">
        <f>IF($O$4&gt;0,(LARGE(($N11,$V11,$AD11,$AL11,$AT11,$BB11),1)),"0")</f>
        <v>99</v>
      </c>
      <c r="BF11"/>
      <c r="BG11" s="101">
        <v>0</v>
      </c>
      <c r="BH11" s="101">
        <v>0</v>
      </c>
      <c r="BI11" s="36">
        <f t="shared" si="5"/>
        <v>5</v>
      </c>
      <c r="BJ11" s="101">
        <f t="shared" si="6"/>
        <v>408.5</v>
      </c>
      <c r="BK11" s="144">
        <v>3</v>
      </c>
    </row>
    <row r="12" spans="1:66" x14ac:dyDescent="0.2">
      <c r="A12" s="144">
        <v>4</v>
      </c>
      <c r="B12" s="109" t="s">
        <v>125</v>
      </c>
      <c r="C12" s="109" t="s">
        <v>295</v>
      </c>
      <c r="D12" s="109" t="s">
        <v>126</v>
      </c>
      <c r="E12" s="109" t="s">
        <v>29</v>
      </c>
      <c r="F12" s="109" t="s">
        <v>127</v>
      </c>
      <c r="G12" s="147">
        <v>1</v>
      </c>
      <c r="H12" s="120">
        <v>198.5</v>
      </c>
      <c r="I12" s="120">
        <v>0</v>
      </c>
      <c r="J12" s="104">
        <f t="shared" si="0"/>
        <v>198.5</v>
      </c>
      <c r="K12" s="120">
        <v>6.5</v>
      </c>
      <c r="L12" s="120">
        <v>7</v>
      </c>
      <c r="M12" s="147">
        <v>4</v>
      </c>
      <c r="N12" s="128">
        <v>4</v>
      </c>
      <c r="P12" s="121">
        <v>205.5</v>
      </c>
      <c r="Q12" s="121">
        <v>0</v>
      </c>
      <c r="R12" s="105">
        <f t="shared" si="1"/>
        <v>205.5</v>
      </c>
      <c r="S12" s="121">
        <v>7</v>
      </c>
      <c r="T12" s="121">
        <v>7</v>
      </c>
      <c r="U12" s="149">
        <v>1</v>
      </c>
      <c r="V12" s="130">
        <v>1</v>
      </c>
      <c r="X12" s="123">
        <v>198.5</v>
      </c>
      <c r="Z12" s="107">
        <f t="shared" si="2"/>
        <v>198.5</v>
      </c>
      <c r="AA12" s="123">
        <v>6.5</v>
      </c>
      <c r="AB12" s="123">
        <v>7</v>
      </c>
      <c r="AC12" s="157">
        <v>5</v>
      </c>
      <c r="AD12" s="132">
        <v>5</v>
      </c>
      <c r="BC12" s="36">
        <f t="shared" si="3"/>
        <v>10</v>
      </c>
      <c r="BD12" s="101">
        <f t="shared" si="4"/>
        <v>602.5</v>
      </c>
      <c r="BE12" s="36">
        <f>IF($O$4&gt;0,(LARGE(($N12,$V12,$AD12,$AL12,$AT12,$BB12),1)),"0")</f>
        <v>5</v>
      </c>
      <c r="BF12"/>
      <c r="BG12" s="101">
        <v>198.5</v>
      </c>
      <c r="BH12" s="101">
        <v>0</v>
      </c>
      <c r="BI12" s="36">
        <f t="shared" si="5"/>
        <v>5</v>
      </c>
      <c r="BJ12" s="101">
        <f t="shared" si="6"/>
        <v>404</v>
      </c>
      <c r="BK12" s="144">
        <v>4</v>
      </c>
    </row>
    <row r="13" spans="1:66" x14ac:dyDescent="0.2">
      <c r="A13" s="144">
        <v>5</v>
      </c>
      <c r="B13" s="109" t="s">
        <v>120</v>
      </c>
      <c r="C13" s="109" t="s">
        <v>293</v>
      </c>
      <c r="D13" s="109" t="s">
        <v>121</v>
      </c>
      <c r="E13" s="109" t="s">
        <v>29</v>
      </c>
      <c r="F13" s="109" t="s">
        <v>122</v>
      </c>
      <c r="G13" s="147">
        <v>1</v>
      </c>
      <c r="H13" s="120">
        <v>205</v>
      </c>
      <c r="I13" s="120">
        <v>0</v>
      </c>
      <c r="J13" s="104">
        <f t="shared" si="0"/>
        <v>205</v>
      </c>
      <c r="K13" s="120">
        <v>7</v>
      </c>
      <c r="L13" s="120">
        <v>7</v>
      </c>
      <c r="M13" s="147">
        <v>2</v>
      </c>
      <c r="N13" s="128">
        <v>2</v>
      </c>
      <c r="P13" s="121">
        <v>196.5</v>
      </c>
      <c r="Q13" s="121">
        <v>0</v>
      </c>
      <c r="R13" s="105">
        <f t="shared" si="1"/>
        <v>196.5</v>
      </c>
      <c r="S13" s="121">
        <v>6.5</v>
      </c>
      <c r="T13" s="121">
        <v>7</v>
      </c>
      <c r="U13" s="149">
        <v>8</v>
      </c>
      <c r="V13" s="130">
        <v>8</v>
      </c>
      <c r="X13" s="123">
        <v>205.5</v>
      </c>
      <c r="Z13" s="107">
        <f t="shared" si="2"/>
        <v>205.5</v>
      </c>
      <c r="AA13" s="123">
        <v>7.5</v>
      </c>
      <c r="AB13" s="123">
        <v>7.5</v>
      </c>
      <c r="AC13" s="157">
        <v>4</v>
      </c>
      <c r="AD13" s="132">
        <v>4</v>
      </c>
      <c r="BC13" s="36">
        <f t="shared" si="3"/>
        <v>14</v>
      </c>
      <c r="BD13" s="101">
        <f t="shared" si="4"/>
        <v>607</v>
      </c>
      <c r="BE13" s="36">
        <f>IF($O$4&gt;0,(LARGE(($N13,$V13,$AD13,$AL13,$AT13,$BB13),1)),"0")</f>
        <v>8</v>
      </c>
      <c r="BF13"/>
      <c r="BG13" s="101">
        <v>196.5</v>
      </c>
      <c r="BH13" s="101">
        <v>0</v>
      </c>
      <c r="BI13" s="36">
        <f t="shared" si="5"/>
        <v>6</v>
      </c>
      <c r="BJ13" s="101">
        <f t="shared" si="6"/>
        <v>410.5</v>
      </c>
      <c r="BK13" s="144">
        <v>5</v>
      </c>
    </row>
    <row r="14" spans="1:66" x14ac:dyDescent="0.2">
      <c r="A14" s="144">
        <v>6</v>
      </c>
      <c r="B14" s="109" t="s">
        <v>134</v>
      </c>
      <c r="C14" s="109" t="s">
        <v>298</v>
      </c>
      <c r="D14" s="109" t="s">
        <v>135</v>
      </c>
      <c r="E14" s="109" t="s">
        <v>29</v>
      </c>
      <c r="F14" s="109" t="s">
        <v>122</v>
      </c>
      <c r="G14" s="147">
        <v>1</v>
      </c>
      <c r="H14" s="120">
        <v>192</v>
      </c>
      <c r="I14" s="120">
        <v>0</v>
      </c>
      <c r="J14" s="104">
        <f t="shared" si="0"/>
        <v>192</v>
      </c>
      <c r="K14" s="120">
        <v>6.5</v>
      </c>
      <c r="L14" s="120">
        <v>6.5</v>
      </c>
      <c r="M14" s="147">
        <v>7</v>
      </c>
      <c r="N14" s="128">
        <v>7</v>
      </c>
      <c r="P14" s="121">
        <v>197</v>
      </c>
      <c r="Q14" s="121">
        <v>0</v>
      </c>
      <c r="R14" s="105">
        <f t="shared" si="1"/>
        <v>197</v>
      </c>
      <c r="S14" s="121">
        <v>6.5</v>
      </c>
      <c r="T14" s="121">
        <v>7</v>
      </c>
      <c r="U14" s="149">
        <v>7</v>
      </c>
      <c r="V14" s="130">
        <v>7</v>
      </c>
      <c r="X14" s="123">
        <v>197.5</v>
      </c>
      <c r="Z14" s="107">
        <f t="shared" si="2"/>
        <v>197.5</v>
      </c>
      <c r="AA14" s="123">
        <v>6.5</v>
      </c>
      <c r="AB14" s="123">
        <v>7</v>
      </c>
      <c r="AC14" s="157">
        <v>6</v>
      </c>
      <c r="AD14" s="132">
        <v>6</v>
      </c>
      <c r="BC14" s="36">
        <f t="shared" si="3"/>
        <v>20</v>
      </c>
      <c r="BD14" s="101">
        <f t="shared" si="4"/>
        <v>586.5</v>
      </c>
      <c r="BE14" s="36">
        <f>IF($O$4&gt;0,(LARGE(($N14,$V14,$AD14,$AL14,$AT14,$BB14),1)),"0")</f>
        <v>7</v>
      </c>
      <c r="BF14"/>
      <c r="BG14" s="101">
        <v>192</v>
      </c>
      <c r="BH14" s="101">
        <v>0</v>
      </c>
      <c r="BI14" s="36">
        <f t="shared" si="5"/>
        <v>13</v>
      </c>
      <c r="BJ14" s="101">
        <f t="shared" si="6"/>
        <v>394.5</v>
      </c>
      <c r="BL14" s="144">
        <v>1</v>
      </c>
    </row>
    <row r="15" spans="1:66" x14ac:dyDescent="0.2">
      <c r="A15" s="144">
        <v>7</v>
      </c>
      <c r="B15" s="109" t="s">
        <v>131</v>
      </c>
      <c r="C15" s="109" t="s">
        <v>297</v>
      </c>
      <c r="D15" s="109" t="s">
        <v>132</v>
      </c>
      <c r="E15" s="109" t="s">
        <v>29</v>
      </c>
      <c r="F15" s="109" t="s">
        <v>133</v>
      </c>
      <c r="G15" s="147">
        <v>1</v>
      </c>
      <c r="H15" s="120">
        <v>193</v>
      </c>
      <c r="I15" s="120">
        <v>0</v>
      </c>
      <c r="J15" s="104">
        <f t="shared" si="0"/>
        <v>193</v>
      </c>
      <c r="K15" s="120">
        <v>6.5</v>
      </c>
      <c r="L15" s="120">
        <v>6.5</v>
      </c>
      <c r="M15" s="147">
        <v>6</v>
      </c>
      <c r="N15" s="128">
        <v>6</v>
      </c>
      <c r="P15" s="121">
        <v>194.5</v>
      </c>
      <c r="Q15" s="121">
        <v>0</v>
      </c>
      <c r="R15" s="105">
        <f t="shared" si="1"/>
        <v>194.5</v>
      </c>
      <c r="S15" s="121">
        <v>6.5</v>
      </c>
      <c r="T15" s="121">
        <v>7</v>
      </c>
      <c r="U15" s="149">
        <v>10</v>
      </c>
      <c r="V15" s="130">
        <v>10</v>
      </c>
      <c r="X15" s="123">
        <v>195</v>
      </c>
      <c r="Z15" s="107">
        <f t="shared" si="2"/>
        <v>195</v>
      </c>
      <c r="AA15" s="123">
        <v>7</v>
      </c>
      <c r="AB15" s="123">
        <v>7</v>
      </c>
      <c r="AC15" s="157">
        <v>7</v>
      </c>
      <c r="AD15" s="132">
        <v>7</v>
      </c>
      <c r="BC15" s="36">
        <f t="shared" si="3"/>
        <v>23</v>
      </c>
      <c r="BD15" s="101">
        <f t="shared" si="4"/>
        <v>582.5</v>
      </c>
      <c r="BE15" s="36">
        <f>IF($O$4&gt;0,(LARGE(($N15,$V15,$AD15,$AL15,$AT15,$BB15),1)),"0")</f>
        <v>10</v>
      </c>
      <c r="BF15"/>
      <c r="BG15" s="101">
        <v>194.5</v>
      </c>
      <c r="BH15" s="101">
        <v>0</v>
      </c>
      <c r="BI15" s="36">
        <f t="shared" si="5"/>
        <v>13</v>
      </c>
      <c r="BJ15" s="101">
        <f t="shared" si="6"/>
        <v>388</v>
      </c>
      <c r="BL15" s="144">
        <v>2</v>
      </c>
    </row>
    <row r="16" spans="1:66" x14ac:dyDescent="0.2">
      <c r="A16" s="144">
        <v>8</v>
      </c>
      <c r="B16" s="109" t="s">
        <v>381</v>
      </c>
      <c r="C16" s="109" t="s">
        <v>406</v>
      </c>
      <c r="D16" s="109" t="s">
        <v>382</v>
      </c>
      <c r="E16" s="109" t="s">
        <v>29</v>
      </c>
      <c r="F16" s="109" t="s">
        <v>242</v>
      </c>
      <c r="J16" s="104">
        <f t="shared" si="0"/>
        <v>0</v>
      </c>
      <c r="N16" s="128">
        <v>99</v>
      </c>
      <c r="P16" s="121">
        <v>197</v>
      </c>
      <c r="Q16" s="121">
        <v>0</v>
      </c>
      <c r="R16" s="105">
        <f t="shared" si="1"/>
        <v>197</v>
      </c>
      <c r="S16" s="121">
        <v>7</v>
      </c>
      <c r="T16" s="121">
        <v>7</v>
      </c>
      <c r="U16" s="149">
        <v>5</v>
      </c>
      <c r="V16" s="130">
        <v>5</v>
      </c>
      <c r="X16" s="123">
        <v>187.5</v>
      </c>
      <c r="Z16" s="107">
        <f t="shared" si="2"/>
        <v>187.5</v>
      </c>
      <c r="AA16" s="123">
        <v>6</v>
      </c>
      <c r="AB16" s="123">
        <v>6.5</v>
      </c>
      <c r="AC16" s="157">
        <v>8</v>
      </c>
      <c r="AD16" s="132">
        <v>8</v>
      </c>
      <c r="BC16" s="36">
        <f t="shared" si="3"/>
        <v>112</v>
      </c>
      <c r="BD16" s="101">
        <f t="shared" si="4"/>
        <v>384.5</v>
      </c>
      <c r="BE16" s="36">
        <f>IF($O$4&gt;0,(LARGE(($N16,$V16,$AD16,$AL16,$AT16,$BB16),1)),"0")</f>
        <v>99</v>
      </c>
      <c r="BF16"/>
      <c r="BG16" s="101">
        <v>0</v>
      </c>
      <c r="BH16" s="101">
        <v>0</v>
      </c>
      <c r="BI16" s="36">
        <f t="shared" si="5"/>
        <v>13</v>
      </c>
      <c r="BJ16" s="101">
        <f t="shared" si="6"/>
        <v>384.5</v>
      </c>
    </row>
    <row r="17" spans="1:62" x14ac:dyDescent="0.2">
      <c r="A17" s="144">
        <v>9</v>
      </c>
      <c r="B17" s="109" t="s">
        <v>154</v>
      </c>
      <c r="C17" s="109" t="s">
        <v>307</v>
      </c>
      <c r="D17" s="109" t="s">
        <v>155</v>
      </c>
      <c r="E17" s="109" t="s">
        <v>29</v>
      </c>
      <c r="F17" s="109" t="s">
        <v>138</v>
      </c>
      <c r="G17" s="147">
        <v>1</v>
      </c>
      <c r="H17" s="120">
        <v>183</v>
      </c>
      <c r="I17" s="120">
        <v>0</v>
      </c>
      <c r="J17" s="104">
        <f t="shared" si="0"/>
        <v>183</v>
      </c>
      <c r="K17" s="120">
        <v>6</v>
      </c>
      <c r="L17" s="120">
        <v>6.5</v>
      </c>
      <c r="M17" s="147">
        <v>16</v>
      </c>
      <c r="N17" s="128">
        <v>16</v>
      </c>
      <c r="P17" s="121">
        <v>200</v>
      </c>
      <c r="Q17" s="121">
        <v>0</v>
      </c>
      <c r="R17" s="105">
        <f t="shared" si="1"/>
        <v>200</v>
      </c>
      <c r="S17" s="121">
        <v>6.5</v>
      </c>
      <c r="T17" s="121">
        <v>7</v>
      </c>
      <c r="U17" s="149">
        <v>4</v>
      </c>
      <c r="V17" s="130">
        <v>4</v>
      </c>
      <c r="X17" s="123">
        <v>178</v>
      </c>
      <c r="Z17" s="107">
        <f t="shared" si="2"/>
        <v>178</v>
      </c>
      <c r="AA17" s="123">
        <v>6</v>
      </c>
      <c r="AB17" s="123">
        <v>6</v>
      </c>
      <c r="AC17" s="157">
        <v>10</v>
      </c>
      <c r="AD17" s="132">
        <v>10</v>
      </c>
      <c r="BC17" s="36">
        <f t="shared" si="3"/>
        <v>30</v>
      </c>
      <c r="BD17" s="101">
        <f t="shared" si="4"/>
        <v>561</v>
      </c>
      <c r="BE17" s="36">
        <f>IF($O$4&gt;0,(LARGE(($N17,$V17,$AD17,$AL17,$AT17,$BB17),1)),"0")</f>
        <v>16</v>
      </c>
      <c r="BF17"/>
      <c r="BG17" s="101">
        <v>183</v>
      </c>
      <c r="BH17" s="101">
        <v>0</v>
      </c>
      <c r="BI17" s="36">
        <f t="shared" si="5"/>
        <v>14</v>
      </c>
      <c r="BJ17" s="101">
        <f t="shared" si="6"/>
        <v>378</v>
      </c>
    </row>
    <row r="18" spans="1:62" x14ac:dyDescent="0.2">
      <c r="A18" s="144">
        <v>10</v>
      </c>
      <c r="B18" s="109" t="s">
        <v>128</v>
      </c>
      <c r="C18" s="109" t="s">
        <v>296</v>
      </c>
      <c r="D18" s="109" t="s">
        <v>129</v>
      </c>
      <c r="E18" s="109" t="s">
        <v>29</v>
      </c>
      <c r="F18" s="109" t="s">
        <v>130</v>
      </c>
      <c r="G18" s="147">
        <v>1</v>
      </c>
      <c r="H18" s="120">
        <v>197.5</v>
      </c>
      <c r="I18" s="120">
        <v>0</v>
      </c>
      <c r="J18" s="104">
        <f t="shared" si="0"/>
        <v>197.5</v>
      </c>
      <c r="K18" s="120">
        <v>6</v>
      </c>
      <c r="L18" s="120">
        <v>6.5</v>
      </c>
      <c r="M18" s="147">
        <v>5</v>
      </c>
      <c r="N18" s="128">
        <v>5</v>
      </c>
      <c r="P18" s="121">
        <v>194</v>
      </c>
      <c r="Q18" s="121">
        <v>0</v>
      </c>
      <c r="R18" s="105">
        <f t="shared" si="1"/>
        <v>194</v>
      </c>
      <c r="S18" s="121">
        <v>6.5</v>
      </c>
      <c r="T18" s="121">
        <v>7</v>
      </c>
      <c r="U18" s="149">
        <v>11</v>
      </c>
      <c r="V18" s="130">
        <v>11</v>
      </c>
      <c r="Z18" s="107">
        <f t="shared" si="2"/>
        <v>0</v>
      </c>
      <c r="AD18" s="132">
        <v>99</v>
      </c>
      <c r="BC18" s="36">
        <f t="shared" si="3"/>
        <v>115</v>
      </c>
      <c r="BD18" s="101">
        <f t="shared" si="4"/>
        <v>391.5</v>
      </c>
      <c r="BE18" s="36">
        <f>IF($O$4&gt;0,(LARGE(($N18,$V18,$AD18,$AL18,$AT18,$BB18),1)),"0")</f>
        <v>99</v>
      </c>
      <c r="BF18"/>
      <c r="BG18" s="101">
        <v>0</v>
      </c>
      <c r="BH18" s="101">
        <v>0</v>
      </c>
      <c r="BI18" s="36">
        <f t="shared" si="5"/>
        <v>16</v>
      </c>
      <c r="BJ18" s="101">
        <f t="shared" si="6"/>
        <v>391.5</v>
      </c>
    </row>
    <row r="19" spans="1:62" x14ac:dyDescent="0.2">
      <c r="A19" s="144">
        <v>11</v>
      </c>
      <c r="B19" s="109" t="s">
        <v>388</v>
      </c>
      <c r="C19" s="109" t="s">
        <v>357</v>
      </c>
      <c r="D19" s="109" t="s">
        <v>389</v>
      </c>
      <c r="E19" s="109" t="s">
        <v>29</v>
      </c>
      <c r="F19" s="109" t="s">
        <v>119</v>
      </c>
      <c r="J19" s="104">
        <f t="shared" si="0"/>
        <v>0</v>
      </c>
      <c r="N19" s="128">
        <v>99</v>
      </c>
      <c r="P19" s="121">
        <v>192.5</v>
      </c>
      <c r="Q19" s="121">
        <v>0</v>
      </c>
      <c r="R19" s="105">
        <f t="shared" si="1"/>
        <v>192.5</v>
      </c>
      <c r="S19" s="121">
        <v>5.5</v>
      </c>
      <c r="T19" s="121">
        <v>7</v>
      </c>
      <c r="U19" s="149">
        <v>14</v>
      </c>
      <c r="V19" s="130">
        <v>14</v>
      </c>
      <c r="X19" s="123">
        <v>185</v>
      </c>
      <c r="Z19" s="107">
        <f t="shared" si="2"/>
        <v>185</v>
      </c>
      <c r="AA19" s="123">
        <v>6</v>
      </c>
      <c r="AB19" s="123">
        <v>6.5</v>
      </c>
      <c r="AC19" s="157">
        <v>9</v>
      </c>
      <c r="AD19" s="132">
        <v>9</v>
      </c>
      <c r="BC19" s="36">
        <f t="shared" si="3"/>
        <v>122</v>
      </c>
      <c r="BD19" s="101">
        <f t="shared" si="4"/>
        <v>377.5</v>
      </c>
      <c r="BE19" s="36">
        <f>IF($O$4&gt;0,(LARGE(($N19,$V19,$AD19,$AL19,$AT19,$BB19),1)),"0")</f>
        <v>99</v>
      </c>
      <c r="BF19"/>
      <c r="BG19" s="101">
        <v>0</v>
      </c>
      <c r="BH19" s="101">
        <v>0</v>
      </c>
      <c r="BI19" s="36">
        <f t="shared" si="5"/>
        <v>23</v>
      </c>
      <c r="BJ19" s="101">
        <f t="shared" si="6"/>
        <v>377.5</v>
      </c>
    </row>
    <row r="20" spans="1:62" x14ac:dyDescent="0.2">
      <c r="A20" s="144">
        <v>12</v>
      </c>
      <c r="B20" s="109" t="s">
        <v>143</v>
      </c>
      <c r="C20" s="109" t="s">
        <v>302</v>
      </c>
      <c r="D20" s="109" t="s">
        <v>144</v>
      </c>
      <c r="E20" s="109" t="s">
        <v>29</v>
      </c>
      <c r="F20" s="109" t="s">
        <v>145</v>
      </c>
      <c r="G20" s="147">
        <v>1</v>
      </c>
      <c r="H20" s="120">
        <v>188</v>
      </c>
      <c r="I20" s="120">
        <v>0</v>
      </c>
      <c r="J20" s="104">
        <f t="shared" si="0"/>
        <v>188</v>
      </c>
      <c r="K20" s="120">
        <v>6</v>
      </c>
      <c r="L20" s="120">
        <v>6.5</v>
      </c>
      <c r="M20" s="147">
        <v>11</v>
      </c>
      <c r="N20" s="128">
        <v>11</v>
      </c>
      <c r="P20" s="121">
        <v>192</v>
      </c>
      <c r="Q20" s="121">
        <v>0</v>
      </c>
      <c r="R20" s="105">
        <f t="shared" si="1"/>
        <v>192</v>
      </c>
      <c r="S20" s="121">
        <v>6.5</v>
      </c>
      <c r="T20" s="121">
        <v>7</v>
      </c>
      <c r="U20" s="149">
        <v>15</v>
      </c>
      <c r="V20" s="130">
        <v>15</v>
      </c>
      <c r="Z20" s="107">
        <f t="shared" si="2"/>
        <v>0</v>
      </c>
      <c r="AD20" s="132">
        <v>99</v>
      </c>
      <c r="BC20" s="36">
        <f t="shared" si="3"/>
        <v>125</v>
      </c>
      <c r="BD20" s="101">
        <f t="shared" si="4"/>
        <v>380</v>
      </c>
      <c r="BE20" s="36">
        <f>IF($O$4&gt;0,(LARGE(($N20,$V20,$AD20,$AL20,$AT20,$BB20),1)),"0")</f>
        <v>99</v>
      </c>
      <c r="BF20"/>
      <c r="BG20" s="101">
        <v>0</v>
      </c>
      <c r="BH20" s="101">
        <v>0</v>
      </c>
      <c r="BI20" s="36">
        <f t="shared" si="5"/>
        <v>26</v>
      </c>
      <c r="BJ20" s="101">
        <f t="shared" si="6"/>
        <v>380</v>
      </c>
    </row>
    <row r="21" spans="1:62" x14ac:dyDescent="0.2">
      <c r="A21" s="144">
        <v>13</v>
      </c>
      <c r="B21" s="109" t="s">
        <v>150</v>
      </c>
      <c r="C21" s="109" t="s">
        <v>305</v>
      </c>
      <c r="D21" s="109" t="s">
        <v>151</v>
      </c>
      <c r="E21" s="109" t="s">
        <v>29</v>
      </c>
      <c r="F21" s="109" t="s">
        <v>133</v>
      </c>
      <c r="G21" s="147">
        <v>1</v>
      </c>
      <c r="H21" s="120">
        <v>187.5</v>
      </c>
      <c r="I21" s="120">
        <v>0</v>
      </c>
      <c r="J21" s="104">
        <f t="shared" si="0"/>
        <v>187.5</v>
      </c>
      <c r="K21" s="120">
        <v>6</v>
      </c>
      <c r="L21" s="120">
        <v>6.5</v>
      </c>
      <c r="M21" s="147">
        <v>12</v>
      </c>
      <c r="N21" s="128">
        <v>12</v>
      </c>
      <c r="P21" s="121">
        <v>191.5</v>
      </c>
      <c r="Q21" s="121">
        <v>0</v>
      </c>
      <c r="R21" s="105">
        <f t="shared" si="1"/>
        <v>191.5</v>
      </c>
      <c r="S21" s="121">
        <v>6.5</v>
      </c>
      <c r="T21" s="121">
        <v>7</v>
      </c>
      <c r="U21" s="149">
        <v>16</v>
      </c>
      <c r="V21" s="130">
        <v>16</v>
      </c>
      <c r="Z21" s="107">
        <f t="shared" si="2"/>
        <v>0</v>
      </c>
      <c r="AD21" s="132">
        <v>99</v>
      </c>
      <c r="BC21" s="36">
        <f t="shared" si="3"/>
        <v>127</v>
      </c>
      <c r="BD21" s="101">
        <f t="shared" si="4"/>
        <v>379</v>
      </c>
      <c r="BE21" s="36">
        <f>IF($O$4&gt;0,(LARGE(($N21,$V21,$AD21,$AL21,$AT21,$BB21),1)),"0")</f>
        <v>99</v>
      </c>
      <c r="BF21"/>
      <c r="BG21" s="101">
        <v>0</v>
      </c>
      <c r="BH21" s="101">
        <v>0</v>
      </c>
      <c r="BI21" s="36">
        <f t="shared" si="5"/>
        <v>28</v>
      </c>
      <c r="BJ21" s="101">
        <f t="shared" si="6"/>
        <v>379</v>
      </c>
    </row>
    <row r="22" spans="1:62" x14ac:dyDescent="0.2">
      <c r="A22" s="144">
        <v>13</v>
      </c>
      <c r="B22" s="109" t="s">
        <v>136</v>
      </c>
      <c r="C22" s="109" t="s">
        <v>299</v>
      </c>
      <c r="D22" s="109" t="s">
        <v>137</v>
      </c>
      <c r="E22" s="109" t="s">
        <v>29</v>
      </c>
      <c r="F22" s="109" t="s">
        <v>138</v>
      </c>
      <c r="G22" s="147">
        <v>1</v>
      </c>
      <c r="H22" s="120">
        <v>191.5</v>
      </c>
      <c r="I22" s="120">
        <v>0</v>
      </c>
      <c r="J22" s="104">
        <f t="shared" si="0"/>
        <v>191.5</v>
      </c>
      <c r="K22" s="120">
        <v>6</v>
      </c>
      <c r="L22" s="120">
        <v>6.5</v>
      </c>
      <c r="M22" s="147">
        <v>8</v>
      </c>
      <c r="N22" s="128">
        <v>8</v>
      </c>
      <c r="P22" s="121">
        <v>187.5</v>
      </c>
      <c r="Q22" s="121">
        <v>0</v>
      </c>
      <c r="R22" s="105">
        <f t="shared" si="1"/>
        <v>187.5</v>
      </c>
      <c r="S22" s="121">
        <v>6.5</v>
      </c>
      <c r="T22" s="121">
        <v>7</v>
      </c>
      <c r="U22" s="149">
        <v>20</v>
      </c>
      <c r="V22" s="130">
        <v>20</v>
      </c>
      <c r="Z22" s="107">
        <f t="shared" si="2"/>
        <v>0</v>
      </c>
      <c r="AD22" s="132">
        <v>99</v>
      </c>
      <c r="BC22" s="36">
        <f t="shared" si="3"/>
        <v>127</v>
      </c>
      <c r="BD22" s="101">
        <f t="shared" si="4"/>
        <v>379</v>
      </c>
      <c r="BE22" s="36">
        <f>IF($O$4&gt;0,(LARGE(($N22,$V22,$AD22,$AL22,$AT22,$BB22),1)),"0")</f>
        <v>99</v>
      </c>
      <c r="BF22"/>
      <c r="BG22" s="101">
        <v>0</v>
      </c>
      <c r="BH22" s="101">
        <v>0</v>
      </c>
      <c r="BI22" s="36">
        <f t="shared" si="5"/>
        <v>28</v>
      </c>
      <c r="BJ22" s="101">
        <f t="shared" si="6"/>
        <v>379</v>
      </c>
    </row>
    <row r="23" spans="1:62" x14ac:dyDescent="0.2">
      <c r="A23" s="144">
        <v>15</v>
      </c>
      <c r="B23" s="109" t="s">
        <v>146</v>
      </c>
      <c r="C23" s="109" t="s">
        <v>303</v>
      </c>
      <c r="D23" s="109" t="s">
        <v>147</v>
      </c>
      <c r="E23" s="109" t="s">
        <v>29</v>
      </c>
      <c r="F23" s="109" t="s">
        <v>133</v>
      </c>
      <c r="G23" s="147">
        <v>1</v>
      </c>
      <c r="H23" s="120">
        <v>187.5</v>
      </c>
      <c r="I23" s="120">
        <v>0</v>
      </c>
      <c r="J23" s="104">
        <f t="shared" si="0"/>
        <v>187.5</v>
      </c>
      <c r="K23" s="120">
        <v>6</v>
      </c>
      <c r="L23" s="120">
        <v>6.5</v>
      </c>
      <c r="M23" s="147">
        <v>12</v>
      </c>
      <c r="N23" s="128">
        <v>12</v>
      </c>
      <c r="P23" s="121">
        <v>189.5</v>
      </c>
      <c r="Q23" s="121">
        <v>0</v>
      </c>
      <c r="R23" s="105">
        <f t="shared" si="1"/>
        <v>189.5</v>
      </c>
      <c r="S23" s="121">
        <v>5.5</v>
      </c>
      <c r="T23" s="121">
        <v>6.5</v>
      </c>
      <c r="U23" s="149">
        <v>18</v>
      </c>
      <c r="V23" s="130">
        <v>18</v>
      </c>
      <c r="Z23" s="107">
        <f t="shared" si="2"/>
        <v>0</v>
      </c>
      <c r="AD23" s="132">
        <v>99</v>
      </c>
      <c r="BC23" s="36">
        <f t="shared" si="3"/>
        <v>129</v>
      </c>
      <c r="BD23" s="101">
        <f t="shared" si="4"/>
        <v>377</v>
      </c>
      <c r="BE23" s="36">
        <f>IF($O$4&gt;0,(LARGE(($N23,$V23,$AD23,$AL23,$AT23,$BB23),1)),"0")</f>
        <v>99</v>
      </c>
      <c r="BF23"/>
      <c r="BG23" s="101">
        <v>0</v>
      </c>
      <c r="BH23" s="101">
        <v>0</v>
      </c>
      <c r="BI23" s="36">
        <f t="shared" si="5"/>
        <v>30</v>
      </c>
      <c r="BJ23" s="101">
        <f t="shared" si="6"/>
        <v>377</v>
      </c>
    </row>
    <row r="24" spans="1:62" x14ac:dyDescent="0.2">
      <c r="A24" s="144">
        <v>16</v>
      </c>
      <c r="B24" s="109" t="s">
        <v>394</v>
      </c>
      <c r="C24" s="109" t="s">
        <v>410</v>
      </c>
      <c r="D24" s="109" t="s">
        <v>395</v>
      </c>
      <c r="E24" s="109" t="s">
        <v>29</v>
      </c>
      <c r="F24" s="109" t="s">
        <v>133</v>
      </c>
      <c r="J24" s="104">
        <f t="shared" si="0"/>
        <v>0</v>
      </c>
      <c r="N24" s="128">
        <v>99</v>
      </c>
      <c r="P24" s="121">
        <v>187.5</v>
      </c>
      <c r="Q24" s="121">
        <v>0</v>
      </c>
      <c r="R24" s="105">
        <f t="shared" si="1"/>
        <v>187.5</v>
      </c>
      <c r="S24" s="121">
        <v>6.5</v>
      </c>
      <c r="T24" s="121">
        <v>7</v>
      </c>
      <c r="U24" s="149">
        <v>20</v>
      </c>
      <c r="V24" s="130">
        <v>20</v>
      </c>
      <c r="X24" s="123">
        <v>171.5</v>
      </c>
      <c r="Z24" s="107">
        <f t="shared" si="2"/>
        <v>171.5</v>
      </c>
      <c r="AA24" s="123">
        <v>5.5</v>
      </c>
      <c r="AB24" s="123">
        <v>5.5</v>
      </c>
      <c r="AC24" s="157">
        <v>11</v>
      </c>
      <c r="AD24" s="132">
        <v>11</v>
      </c>
      <c r="BC24" s="36">
        <f t="shared" si="3"/>
        <v>130</v>
      </c>
      <c r="BD24" s="101">
        <f t="shared" si="4"/>
        <v>359</v>
      </c>
      <c r="BE24" s="36">
        <f>IF($O$4&gt;0,(LARGE(($N24,$V24,$AD24,$AL24,$AT24,$BB24),1)),"0")</f>
        <v>99</v>
      </c>
      <c r="BF24"/>
      <c r="BG24" s="101">
        <v>0</v>
      </c>
      <c r="BH24" s="101">
        <v>0</v>
      </c>
      <c r="BI24" s="36">
        <f t="shared" si="5"/>
        <v>31</v>
      </c>
      <c r="BJ24" s="101">
        <f t="shared" si="6"/>
        <v>359</v>
      </c>
    </row>
    <row r="25" spans="1:62" x14ac:dyDescent="0.2">
      <c r="A25" s="144">
        <v>17</v>
      </c>
      <c r="B25" s="109" t="s">
        <v>141</v>
      </c>
      <c r="C25" s="109" t="s">
        <v>301</v>
      </c>
      <c r="D25" s="109" t="s">
        <v>142</v>
      </c>
      <c r="E25" s="109" t="s">
        <v>29</v>
      </c>
      <c r="F25" s="109" t="s">
        <v>122</v>
      </c>
      <c r="G25" s="147">
        <v>1</v>
      </c>
      <c r="H25" s="120">
        <v>189</v>
      </c>
      <c r="I25" s="120">
        <v>0</v>
      </c>
      <c r="J25" s="104">
        <f t="shared" si="0"/>
        <v>189</v>
      </c>
      <c r="K25" s="120">
        <v>6</v>
      </c>
      <c r="L25" s="120">
        <v>6.5</v>
      </c>
      <c r="M25" s="147">
        <v>10</v>
      </c>
      <c r="N25" s="128">
        <v>10</v>
      </c>
      <c r="P25" s="121">
        <v>179</v>
      </c>
      <c r="Q25" s="121">
        <v>0</v>
      </c>
      <c r="R25" s="105">
        <f t="shared" si="1"/>
        <v>179</v>
      </c>
      <c r="S25" s="121">
        <v>5.5</v>
      </c>
      <c r="T25" s="121">
        <v>6.5</v>
      </c>
      <c r="U25" s="149">
        <v>24</v>
      </c>
      <c r="V25" s="130">
        <v>24</v>
      </c>
      <c r="Z25" s="107">
        <f t="shared" si="2"/>
        <v>0</v>
      </c>
      <c r="AD25" s="132">
        <v>99</v>
      </c>
      <c r="BC25" s="36">
        <f t="shared" si="3"/>
        <v>133</v>
      </c>
      <c r="BD25" s="101">
        <f t="shared" si="4"/>
        <v>368</v>
      </c>
      <c r="BE25" s="36">
        <f>IF($O$4&gt;0,(LARGE(($N25,$V25,$AD25,$AL25,$AT25,$BB25),1)),"0")</f>
        <v>99</v>
      </c>
      <c r="BF25"/>
      <c r="BG25" s="101">
        <v>0</v>
      </c>
      <c r="BH25" s="101">
        <v>0</v>
      </c>
      <c r="BI25" s="36">
        <f t="shared" si="5"/>
        <v>34</v>
      </c>
      <c r="BJ25" s="101">
        <f t="shared" si="6"/>
        <v>368</v>
      </c>
    </row>
    <row r="26" spans="1:62" x14ac:dyDescent="0.2">
      <c r="A26" s="144">
        <v>18</v>
      </c>
      <c r="B26" s="109" t="s">
        <v>139</v>
      </c>
      <c r="C26" s="109" t="s">
        <v>300</v>
      </c>
      <c r="D26" s="109" t="s">
        <v>140</v>
      </c>
      <c r="E26" s="109" t="s">
        <v>29</v>
      </c>
      <c r="F26" s="109" t="s">
        <v>130</v>
      </c>
      <c r="G26" s="147">
        <v>1</v>
      </c>
      <c r="H26" s="120">
        <v>189.5</v>
      </c>
      <c r="I26" s="120">
        <v>0</v>
      </c>
      <c r="J26" s="104">
        <f t="shared" si="0"/>
        <v>189.5</v>
      </c>
      <c r="K26" s="120">
        <v>6.5</v>
      </c>
      <c r="L26" s="120">
        <v>6.5</v>
      </c>
      <c r="M26" s="147">
        <v>9</v>
      </c>
      <c r="N26" s="128">
        <v>9</v>
      </c>
      <c r="P26" s="121">
        <v>177.5</v>
      </c>
      <c r="Q26" s="121">
        <v>0</v>
      </c>
      <c r="R26" s="105">
        <f t="shared" si="1"/>
        <v>177.5</v>
      </c>
      <c r="S26" s="121">
        <v>6</v>
      </c>
      <c r="T26" s="121">
        <v>6.5</v>
      </c>
      <c r="U26" s="149">
        <v>25</v>
      </c>
      <c r="V26" s="130">
        <v>25</v>
      </c>
      <c r="Z26" s="107">
        <f t="shared" si="2"/>
        <v>0</v>
      </c>
      <c r="AD26" s="132">
        <v>99</v>
      </c>
      <c r="BC26" s="36">
        <f t="shared" si="3"/>
        <v>133</v>
      </c>
      <c r="BD26" s="101">
        <f t="shared" si="4"/>
        <v>367</v>
      </c>
      <c r="BE26" s="36">
        <f>IF($O$4&gt;0,(LARGE(($N26,$V26,$AD26,$AL26,$AT26,$BB26),1)),"0")</f>
        <v>99</v>
      </c>
      <c r="BF26"/>
      <c r="BG26" s="101">
        <v>0</v>
      </c>
      <c r="BH26" s="101">
        <v>0</v>
      </c>
      <c r="BI26" s="36">
        <f t="shared" si="5"/>
        <v>34</v>
      </c>
      <c r="BJ26" s="101">
        <f t="shared" si="6"/>
        <v>367</v>
      </c>
    </row>
    <row r="27" spans="1:62" x14ac:dyDescent="0.2">
      <c r="A27" s="144">
        <v>19</v>
      </c>
      <c r="B27" s="109" t="s">
        <v>148</v>
      </c>
      <c r="C27" s="109" t="s">
        <v>304</v>
      </c>
      <c r="D27" s="109" t="s">
        <v>149</v>
      </c>
      <c r="E27" s="109" t="s">
        <v>29</v>
      </c>
      <c r="F27" s="109" t="s">
        <v>122</v>
      </c>
      <c r="G27" s="147">
        <v>1</v>
      </c>
      <c r="H27" s="120">
        <v>187.5</v>
      </c>
      <c r="I27" s="120">
        <v>0</v>
      </c>
      <c r="J27" s="104">
        <f t="shared" si="0"/>
        <v>187.5</v>
      </c>
      <c r="K27" s="120">
        <v>6</v>
      </c>
      <c r="L27" s="120">
        <v>6.5</v>
      </c>
      <c r="M27" s="147">
        <v>12</v>
      </c>
      <c r="N27" s="128">
        <v>12</v>
      </c>
      <c r="P27" s="121">
        <v>179.5</v>
      </c>
      <c r="Q27" s="121">
        <v>0</v>
      </c>
      <c r="R27" s="105">
        <f t="shared" si="1"/>
        <v>179.5</v>
      </c>
      <c r="S27" s="121">
        <v>6</v>
      </c>
      <c r="T27" s="121">
        <v>6.5</v>
      </c>
      <c r="U27" s="149">
        <v>23</v>
      </c>
      <c r="V27" s="130">
        <v>23</v>
      </c>
      <c r="Z27" s="107">
        <f t="shared" si="2"/>
        <v>0</v>
      </c>
      <c r="AD27" s="132">
        <v>99</v>
      </c>
      <c r="BC27" s="36">
        <f t="shared" si="3"/>
        <v>134</v>
      </c>
      <c r="BD27" s="101">
        <f t="shared" si="4"/>
        <v>367</v>
      </c>
      <c r="BE27" s="36">
        <f>IF($O$4&gt;0,(LARGE(($N27,$V27,$AD27,$AL27,$AT27,$BB27),1)),"0")</f>
        <v>99</v>
      </c>
      <c r="BF27"/>
      <c r="BG27" s="101">
        <v>0</v>
      </c>
      <c r="BH27" s="101">
        <v>0</v>
      </c>
      <c r="BI27" s="36">
        <f t="shared" si="5"/>
        <v>35</v>
      </c>
      <c r="BJ27" s="101">
        <f t="shared" si="6"/>
        <v>367</v>
      </c>
    </row>
    <row r="28" spans="1:62" x14ac:dyDescent="0.2">
      <c r="A28" s="144">
        <v>20</v>
      </c>
      <c r="B28" s="109" t="s">
        <v>156</v>
      </c>
      <c r="C28" s="109" t="s">
        <v>308</v>
      </c>
      <c r="D28" s="109" t="s">
        <v>157</v>
      </c>
      <c r="E28" s="109" t="s">
        <v>29</v>
      </c>
      <c r="F28" s="109" t="s">
        <v>158</v>
      </c>
      <c r="G28" s="147">
        <v>1</v>
      </c>
      <c r="H28" s="120">
        <v>178.5</v>
      </c>
      <c r="I28" s="120">
        <v>0</v>
      </c>
      <c r="J28" s="104">
        <f t="shared" si="0"/>
        <v>178.5</v>
      </c>
      <c r="K28" s="120">
        <v>6</v>
      </c>
      <c r="L28" s="120">
        <v>6.5</v>
      </c>
      <c r="M28" s="147">
        <v>17</v>
      </c>
      <c r="N28" s="128">
        <v>17</v>
      </c>
      <c r="P28" s="121">
        <v>181</v>
      </c>
      <c r="Q28" s="121">
        <v>0</v>
      </c>
      <c r="R28" s="105">
        <f t="shared" si="1"/>
        <v>181</v>
      </c>
      <c r="S28" s="121">
        <v>6</v>
      </c>
      <c r="T28" s="121">
        <v>6.5</v>
      </c>
      <c r="U28" s="149">
        <v>22</v>
      </c>
      <c r="V28" s="130">
        <v>22</v>
      </c>
      <c r="Z28" s="107">
        <f t="shared" si="2"/>
        <v>0</v>
      </c>
      <c r="AD28" s="132">
        <v>99</v>
      </c>
      <c r="BC28" s="36">
        <f t="shared" si="3"/>
        <v>138</v>
      </c>
      <c r="BD28" s="101">
        <f t="shared" si="4"/>
        <v>359.5</v>
      </c>
      <c r="BE28" s="36">
        <f>IF($O$4&gt;0,(LARGE(($N28,$V28,$AD28,$AL28,$AT28,$BB28),1)),"0")</f>
        <v>99</v>
      </c>
      <c r="BF28"/>
      <c r="BG28" s="101">
        <v>0</v>
      </c>
      <c r="BH28" s="101">
        <v>0</v>
      </c>
      <c r="BI28" s="36">
        <f t="shared" si="5"/>
        <v>39</v>
      </c>
      <c r="BJ28" s="101">
        <f t="shared" si="6"/>
        <v>359.5</v>
      </c>
    </row>
    <row r="29" spans="1:62" x14ac:dyDescent="0.2">
      <c r="A29" s="144">
        <v>21</v>
      </c>
      <c r="B29" s="109" t="s">
        <v>161</v>
      </c>
      <c r="C29" s="109" t="s">
        <v>310</v>
      </c>
      <c r="D29" s="109" t="s">
        <v>162</v>
      </c>
      <c r="E29" s="109" t="s">
        <v>29</v>
      </c>
      <c r="F29" s="109" t="s">
        <v>133</v>
      </c>
      <c r="G29" s="147">
        <v>1</v>
      </c>
      <c r="H29" s="120">
        <v>0</v>
      </c>
      <c r="I29" s="120">
        <v>0</v>
      </c>
      <c r="J29" s="104">
        <f t="shared" si="0"/>
        <v>0</v>
      </c>
      <c r="M29" s="147">
        <v>19</v>
      </c>
      <c r="N29" s="128">
        <v>90</v>
      </c>
      <c r="P29" s="121">
        <v>195</v>
      </c>
      <c r="Q29" s="121">
        <v>0</v>
      </c>
      <c r="R29" s="105">
        <f t="shared" si="1"/>
        <v>195</v>
      </c>
      <c r="S29" s="121">
        <v>7</v>
      </c>
      <c r="T29" s="121">
        <v>7</v>
      </c>
      <c r="U29" s="149">
        <v>9</v>
      </c>
      <c r="V29" s="130">
        <v>9</v>
      </c>
      <c r="Z29" s="107">
        <f t="shared" si="2"/>
        <v>0</v>
      </c>
      <c r="AD29" s="132">
        <v>99</v>
      </c>
      <c r="BC29" s="36">
        <f t="shared" si="3"/>
        <v>198</v>
      </c>
      <c r="BD29" s="101">
        <f t="shared" si="4"/>
        <v>195</v>
      </c>
      <c r="BE29" s="36">
        <f>IF($O$4&gt;0,(LARGE(($N29,$V29,$AD29,$AL29,$AT29,$BB29),1)),"0")</f>
        <v>99</v>
      </c>
      <c r="BF29"/>
      <c r="BG29" s="101">
        <v>0</v>
      </c>
      <c r="BH29" s="101">
        <v>0</v>
      </c>
      <c r="BI29" s="36">
        <f t="shared" si="5"/>
        <v>99</v>
      </c>
      <c r="BJ29" s="101">
        <f t="shared" si="6"/>
        <v>195</v>
      </c>
    </row>
    <row r="30" spans="1:62" x14ac:dyDescent="0.2">
      <c r="A30" s="144">
        <v>22</v>
      </c>
      <c r="B30" s="109" t="s">
        <v>123</v>
      </c>
      <c r="C30" s="109" t="s">
        <v>294</v>
      </c>
      <c r="D30" s="109" t="s">
        <v>124</v>
      </c>
      <c r="E30" s="109" t="s">
        <v>29</v>
      </c>
      <c r="F30" s="109" t="s">
        <v>119</v>
      </c>
      <c r="G30" s="147">
        <v>1</v>
      </c>
      <c r="H30" s="120">
        <v>199.5</v>
      </c>
      <c r="I30" s="120">
        <v>0</v>
      </c>
      <c r="J30" s="104">
        <f t="shared" si="0"/>
        <v>199.5</v>
      </c>
      <c r="K30" s="120">
        <v>7</v>
      </c>
      <c r="L30" s="120">
        <v>7</v>
      </c>
      <c r="M30" s="147">
        <v>3</v>
      </c>
      <c r="N30" s="128">
        <v>3</v>
      </c>
      <c r="R30" s="105">
        <f t="shared" si="1"/>
        <v>0</v>
      </c>
      <c r="V30" s="130">
        <v>99</v>
      </c>
      <c r="Z30" s="107">
        <f t="shared" si="2"/>
        <v>0</v>
      </c>
      <c r="AD30" s="132">
        <v>99</v>
      </c>
      <c r="BC30" s="36">
        <f t="shared" si="3"/>
        <v>201</v>
      </c>
      <c r="BD30" s="101">
        <f t="shared" si="4"/>
        <v>199.5</v>
      </c>
      <c r="BE30" s="36">
        <f>IF($O$4&gt;0,(LARGE(($N30,$V30,$AD30,$AL30,$AT30,$BB30),1)),"0")</f>
        <v>99</v>
      </c>
      <c r="BF30"/>
      <c r="BG30" s="101">
        <v>0</v>
      </c>
      <c r="BH30" s="101">
        <v>0</v>
      </c>
      <c r="BI30" s="36">
        <f t="shared" si="5"/>
        <v>102</v>
      </c>
      <c r="BJ30" s="101">
        <f t="shared" si="6"/>
        <v>199.5</v>
      </c>
    </row>
    <row r="31" spans="1:62" x14ac:dyDescent="0.2">
      <c r="A31" s="144">
        <v>23</v>
      </c>
      <c r="B31" s="109" t="s">
        <v>379</v>
      </c>
      <c r="C31" s="109" t="s">
        <v>405</v>
      </c>
      <c r="D31" s="109" t="s">
        <v>380</v>
      </c>
      <c r="E31" s="109" t="s">
        <v>29</v>
      </c>
      <c r="F31" s="109" t="s">
        <v>145</v>
      </c>
      <c r="J31" s="104">
        <f t="shared" si="0"/>
        <v>0</v>
      </c>
      <c r="N31" s="128">
        <v>99</v>
      </c>
      <c r="P31" s="121">
        <v>197</v>
      </c>
      <c r="Q31" s="121">
        <v>0</v>
      </c>
      <c r="R31" s="105">
        <f t="shared" si="1"/>
        <v>197</v>
      </c>
      <c r="S31" s="121">
        <v>7</v>
      </c>
      <c r="T31" s="121">
        <v>7</v>
      </c>
      <c r="U31" s="149">
        <v>5</v>
      </c>
      <c r="V31" s="130">
        <v>5</v>
      </c>
      <c r="Z31" s="107">
        <f t="shared" si="2"/>
        <v>0</v>
      </c>
      <c r="AD31" s="132">
        <v>99</v>
      </c>
      <c r="BC31" s="36">
        <f t="shared" si="3"/>
        <v>203</v>
      </c>
      <c r="BD31" s="101">
        <f t="shared" si="4"/>
        <v>197</v>
      </c>
      <c r="BE31" s="36">
        <f>IF($O$4&gt;0,(LARGE(($N31,$V31,$AD31,$AL31,$AT31,$BB31),1)),"0")</f>
        <v>99</v>
      </c>
      <c r="BF31"/>
      <c r="BG31" s="101">
        <v>0</v>
      </c>
      <c r="BH31" s="101">
        <v>0</v>
      </c>
      <c r="BI31" s="36">
        <f t="shared" si="5"/>
        <v>104</v>
      </c>
      <c r="BJ31" s="101">
        <f t="shared" si="6"/>
        <v>197</v>
      </c>
    </row>
    <row r="32" spans="1:62" x14ac:dyDescent="0.2">
      <c r="A32" s="144">
        <v>24</v>
      </c>
      <c r="B32" s="109" t="s">
        <v>159</v>
      </c>
      <c r="C32" s="109" t="s">
        <v>309</v>
      </c>
      <c r="D32" s="109" t="s">
        <v>160</v>
      </c>
      <c r="E32" s="109" t="s">
        <v>29</v>
      </c>
      <c r="F32" s="109" t="s">
        <v>158</v>
      </c>
      <c r="G32" s="147">
        <v>1</v>
      </c>
      <c r="H32" s="120">
        <v>178.5</v>
      </c>
      <c r="I32" s="120">
        <v>0</v>
      </c>
      <c r="J32" s="104">
        <f t="shared" si="0"/>
        <v>178.5</v>
      </c>
      <c r="K32" s="120">
        <v>6</v>
      </c>
      <c r="L32" s="120">
        <v>6</v>
      </c>
      <c r="M32" s="147">
        <v>18</v>
      </c>
      <c r="N32" s="128">
        <v>18</v>
      </c>
      <c r="P32" s="121">
        <v>0</v>
      </c>
      <c r="Q32" s="121">
        <v>0</v>
      </c>
      <c r="R32" s="105">
        <f t="shared" si="1"/>
        <v>0</v>
      </c>
      <c r="U32" s="149">
        <v>26</v>
      </c>
      <c r="V32" s="130">
        <v>90</v>
      </c>
      <c r="Z32" s="107">
        <f t="shared" si="2"/>
        <v>0</v>
      </c>
      <c r="AD32" s="132">
        <v>99</v>
      </c>
      <c r="BC32" s="36">
        <f t="shared" si="3"/>
        <v>207</v>
      </c>
      <c r="BD32" s="101">
        <f t="shared" si="4"/>
        <v>178.5</v>
      </c>
      <c r="BE32" s="36">
        <f>IF($O$4&gt;0,(LARGE(($N32,$V32,$AD32,$AL32,$AT32,$BB32),1)),"0")</f>
        <v>99</v>
      </c>
      <c r="BF32"/>
      <c r="BG32" s="101">
        <v>0</v>
      </c>
      <c r="BH32" s="101">
        <v>0</v>
      </c>
      <c r="BI32" s="36">
        <f t="shared" si="5"/>
        <v>108</v>
      </c>
      <c r="BJ32" s="101">
        <f t="shared" si="6"/>
        <v>178.5</v>
      </c>
    </row>
    <row r="33" spans="1:62" x14ac:dyDescent="0.2">
      <c r="A33" s="144">
        <v>25</v>
      </c>
      <c r="B33" s="109" t="s">
        <v>383</v>
      </c>
      <c r="C33" s="109" t="s">
        <v>313</v>
      </c>
      <c r="D33" s="109" t="s">
        <v>384</v>
      </c>
      <c r="E33" s="109" t="s">
        <v>29</v>
      </c>
      <c r="F33" s="109" t="s">
        <v>122</v>
      </c>
      <c r="J33" s="104">
        <f t="shared" si="0"/>
        <v>0</v>
      </c>
      <c r="N33" s="128">
        <v>99</v>
      </c>
      <c r="P33" s="121">
        <v>193.5</v>
      </c>
      <c r="Q33" s="121">
        <v>0</v>
      </c>
      <c r="R33" s="105">
        <f t="shared" si="1"/>
        <v>193.5</v>
      </c>
      <c r="S33" s="121">
        <v>6.5</v>
      </c>
      <c r="T33" s="121">
        <v>7</v>
      </c>
      <c r="U33" s="149">
        <v>12</v>
      </c>
      <c r="V33" s="130">
        <v>12</v>
      </c>
      <c r="Z33" s="107">
        <f t="shared" si="2"/>
        <v>0</v>
      </c>
      <c r="AD33" s="132">
        <v>99</v>
      </c>
      <c r="BC33" s="36">
        <f t="shared" si="3"/>
        <v>210</v>
      </c>
      <c r="BD33" s="101">
        <f t="shared" si="4"/>
        <v>193.5</v>
      </c>
      <c r="BE33" s="36">
        <f>IF($O$4&gt;0,(LARGE(($N33,$V33,$AD33,$AL33,$AT33,$BB33),1)),"0")</f>
        <v>99</v>
      </c>
      <c r="BF33"/>
      <c r="BG33" s="101">
        <v>0</v>
      </c>
      <c r="BH33" s="101">
        <v>0</v>
      </c>
      <c r="BI33" s="36">
        <f t="shared" si="5"/>
        <v>111</v>
      </c>
      <c r="BJ33" s="101">
        <f t="shared" si="6"/>
        <v>193.5</v>
      </c>
    </row>
    <row r="34" spans="1:62" x14ac:dyDescent="0.2">
      <c r="A34" s="144">
        <v>26</v>
      </c>
      <c r="B34" s="109" t="s">
        <v>385</v>
      </c>
      <c r="C34" s="109" t="s">
        <v>407</v>
      </c>
      <c r="D34" s="109" t="s">
        <v>386</v>
      </c>
      <c r="E34" s="109" t="s">
        <v>29</v>
      </c>
      <c r="F34" s="109" t="s">
        <v>387</v>
      </c>
      <c r="J34" s="104">
        <f t="shared" si="0"/>
        <v>0</v>
      </c>
      <c r="N34" s="128">
        <v>99</v>
      </c>
      <c r="P34" s="121">
        <v>192.5</v>
      </c>
      <c r="Q34" s="121">
        <v>0</v>
      </c>
      <c r="R34" s="105">
        <f t="shared" si="1"/>
        <v>192.5</v>
      </c>
      <c r="S34" s="121">
        <v>6.5</v>
      </c>
      <c r="T34" s="121">
        <v>7</v>
      </c>
      <c r="U34" s="149">
        <v>13</v>
      </c>
      <c r="V34" s="130">
        <v>13</v>
      </c>
      <c r="Z34" s="107">
        <f t="shared" si="2"/>
        <v>0</v>
      </c>
      <c r="AD34" s="132">
        <v>99</v>
      </c>
      <c r="BC34" s="36">
        <f t="shared" si="3"/>
        <v>211</v>
      </c>
      <c r="BD34" s="101">
        <f t="shared" si="4"/>
        <v>192.5</v>
      </c>
      <c r="BE34" s="36">
        <f>IF($O$4&gt;0,(LARGE(($N34,$V34,$AD34,$AL34,$AT34,$BB34),1)),"0")</f>
        <v>99</v>
      </c>
      <c r="BF34"/>
      <c r="BG34" s="101">
        <v>0</v>
      </c>
      <c r="BH34" s="101">
        <v>0</v>
      </c>
      <c r="BI34" s="36">
        <f t="shared" si="5"/>
        <v>112</v>
      </c>
      <c r="BJ34" s="101">
        <f t="shared" si="6"/>
        <v>192.5</v>
      </c>
    </row>
    <row r="35" spans="1:62" x14ac:dyDescent="0.2">
      <c r="A35" s="144">
        <v>27</v>
      </c>
      <c r="B35" s="109" t="s">
        <v>152</v>
      </c>
      <c r="C35" s="109" t="s">
        <v>306</v>
      </c>
      <c r="D35" s="109" t="s">
        <v>153</v>
      </c>
      <c r="E35" s="109" t="s">
        <v>29</v>
      </c>
      <c r="F35" s="109" t="s">
        <v>119</v>
      </c>
      <c r="G35" s="147">
        <v>1</v>
      </c>
      <c r="H35" s="120">
        <v>185.5</v>
      </c>
      <c r="I35" s="120">
        <v>0</v>
      </c>
      <c r="J35" s="104">
        <f t="shared" si="0"/>
        <v>185.5</v>
      </c>
      <c r="K35" s="120">
        <v>6</v>
      </c>
      <c r="L35" s="120">
        <v>6.5</v>
      </c>
      <c r="M35" s="147">
        <v>15</v>
      </c>
      <c r="N35" s="128">
        <v>15</v>
      </c>
      <c r="R35" s="105">
        <f t="shared" si="1"/>
        <v>0</v>
      </c>
      <c r="V35" s="130">
        <v>99</v>
      </c>
      <c r="Z35" s="107">
        <f t="shared" si="2"/>
        <v>0</v>
      </c>
      <c r="AD35" s="132">
        <v>99</v>
      </c>
      <c r="BC35" s="36">
        <f t="shared" si="3"/>
        <v>213</v>
      </c>
      <c r="BD35" s="101">
        <f t="shared" si="4"/>
        <v>185.5</v>
      </c>
      <c r="BE35" s="36">
        <f>IF($O$4&gt;0,(LARGE(($N35,$V35,$AD35,$AL35,$AT35,$BB35),1)),"0")</f>
        <v>99</v>
      </c>
      <c r="BF35"/>
      <c r="BG35" s="101">
        <v>0</v>
      </c>
      <c r="BH35" s="101">
        <v>0</v>
      </c>
      <c r="BI35" s="36">
        <f t="shared" si="5"/>
        <v>114</v>
      </c>
      <c r="BJ35" s="101">
        <f t="shared" si="6"/>
        <v>185.5</v>
      </c>
    </row>
    <row r="36" spans="1:62" x14ac:dyDescent="0.2">
      <c r="A36" s="144">
        <v>28</v>
      </c>
      <c r="B36" s="109" t="s">
        <v>390</v>
      </c>
      <c r="C36" s="109" t="s">
        <v>408</v>
      </c>
      <c r="D36" s="109" t="s">
        <v>391</v>
      </c>
      <c r="E36" s="109" t="s">
        <v>29</v>
      </c>
      <c r="F36" s="109" t="s">
        <v>127</v>
      </c>
      <c r="J36" s="104">
        <f t="shared" si="0"/>
        <v>0</v>
      </c>
      <c r="N36" s="128">
        <v>99</v>
      </c>
      <c r="P36" s="121">
        <v>191</v>
      </c>
      <c r="Q36" s="121">
        <v>0</v>
      </c>
      <c r="R36" s="105">
        <f t="shared" si="1"/>
        <v>191</v>
      </c>
      <c r="S36" s="121">
        <v>7</v>
      </c>
      <c r="T36" s="121">
        <v>7</v>
      </c>
      <c r="U36" s="149">
        <v>17</v>
      </c>
      <c r="V36" s="130">
        <v>17</v>
      </c>
      <c r="Z36" s="107">
        <f t="shared" si="2"/>
        <v>0</v>
      </c>
      <c r="AD36" s="132">
        <v>99</v>
      </c>
      <c r="BC36" s="36">
        <f t="shared" si="3"/>
        <v>215</v>
      </c>
      <c r="BD36" s="101">
        <f t="shared" si="4"/>
        <v>191</v>
      </c>
      <c r="BE36" s="36">
        <f>IF($O$4&gt;0,(LARGE(($N36,$V36,$AD36,$AL36,$AT36,$BB36),1)),"0")</f>
        <v>99</v>
      </c>
      <c r="BF36"/>
      <c r="BG36" s="101">
        <v>0</v>
      </c>
      <c r="BH36" s="101">
        <v>0</v>
      </c>
      <c r="BI36" s="36">
        <f t="shared" si="5"/>
        <v>116</v>
      </c>
      <c r="BJ36" s="101">
        <f t="shared" si="6"/>
        <v>191</v>
      </c>
    </row>
    <row r="37" spans="1:62" x14ac:dyDescent="0.2">
      <c r="A37" s="144">
        <v>29</v>
      </c>
      <c r="B37" s="109" t="s">
        <v>392</v>
      </c>
      <c r="C37" s="109" t="s">
        <v>409</v>
      </c>
      <c r="D37" s="109" t="s">
        <v>393</v>
      </c>
      <c r="E37" s="109" t="s">
        <v>29</v>
      </c>
      <c r="F37" s="109" t="s">
        <v>224</v>
      </c>
      <c r="J37" s="104">
        <f t="shared" si="0"/>
        <v>0</v>
      </c>
      <c r="N37" s="128">
        <v>99</v>
      </c>
      <c r="P37" s="121">
        <v>188</v>
      </c>
      <c r="Q37" s="121">
        <v>0</v>
      </c>
      <c r="R37" s="105">
        <f t="shared" si="1"/>
        <v>188</v>
      </c>
      <c r="S37" s="121">
        <v>6</v>
      </c>
      <c r="T37" s="121">
        <v>5.5</v>
      </c>
      <c r="U37" s="149">
        <v>19</v>
      </c>
      <c r="V37" s="130">
        <v>19</v>
      </c>
      <c r="Z37" s="107">
        <f t="shared" si="2"/>
        <v>0</v>
      </c>
      <c r="AD37" s="132">
        <v>99</v>
      </c>
      <c r="BC37" s="36">
        <f t="shared" si="3"/>
        <v>217</v>
      </c>
      <c r="BD37" s="101">
        <f t="shared" si="4"/>
        <v>188</v>
      </c>
      <c r="BE37" s="36">
        <f>IF($O$4&gt;0,(LARGE(($N37,$V37,$AD37,$AL37,$AT37,$BB37),1)),"0")</f>
        <v>99</v>
      </c>
      <c r="BF37"/>
      <c r="BG37" s="101">
        <v>0</v>
      </c>
      <c r="BH37" s="101">
        <v>0</v>
      </c>
      <c r="BI37" s="36">
        <f t="shared" si="5"/>
        <v>118</v>
      </c>
      <c r="BJ37" s="101">
        <f t="shared" si="6"/>
        <v>188</v>
      </c>
    </row>
    <row r="38" spans="1:62" x14ac:dyDescent="0.2">
      <c r="A38" s="144">
        <v>30</v>
      </c>
      <c r="B38" s="109" t="s">
        <v>396</v>
      </c>
      <c r="C38" s="109" t="s">
        <v>411</v>
      </c>
      <c r="D38" s="109" t="s">
        <v>397</v>
      </c>
      <c r="E38" s="109" t="s">
        <v>29</v>
      </c>
      <c r="F38" s="109" t="s">
        <v>133</v>
      </c>
      <c r="J38" s="104">
        <f t="shared" si="0"/>
        <v>0</v>
      </c>
      <c r="N38" s="128">
        <v>99</v>
      </c>
      <c r="P38" s="121">
        <v>0</v>
      </c>
      <c r="Q38" s="121">
        <v>0</v>
      </c>
      <c r="R38" s="105">
        <f t="shared" si="1"/>
        <v>0</v>
      </c>
      <c r="U38" s="149">
        <v>26</v>
      </c>
      <c r="V38" s="130">
        <v>90</v>
      </c>
      <c r="Z38" s="107">
        <f t="shared" si="2"/>
        <v>0</v>
      </c>
      <c r="AD38" s="132">
        <v>99</v>
      </c>
      <c r="BC38" s="36">
        <f t="shared" si="3"/>
        <v>288</v>
      </c>
      <c r="BD38" s="101">
        <f t="shared" si="4"/>
        <v>0</v>
      </c>
      <c r="BE38" s="36">
        <f>IF($O$4&gt;0,(LARGE(($N38,$V38,$AD38,$AL38,$AT38,$BB38),1)),"0")</f>
        <v>99</v>
      </c>
      <c r="BF38"/>
      <c r="BG38" s="101">
        <v>0</v>
      </c>
      <c r="BH38" s="101">
        <v>0</v>
      </c>
      <c r="BI38" s="36">
        <f t="shared" si="5"/>
        <v>189</v>
      </c>
      <c r="BJ38" s="101">
        <f t="shared" si="6"/>
        <v>0</v>
      </c>
    </row>
  </sheetData>
  <sortState ref="A9:XFD39">
    <sortCondition ref="BI9"/>
  </sortState>
  <mergeCells count="32">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s>
  <conditionalFormatting sqref="X2:Y2 P2:Q2 H2:I2 AF2:AG2 AN2:AO2 AV2:AW2 H9:I65466 AV9:AW65466 P9:Q65466 X9:Y65466 AF9:AG65466 AN9:AO65466">
    <cfRule type="cellIs" dxfId="5" priority="1" stopIfTrue="1" operator="greaterThanOrEqual">
      <formula>$BL$6</formula>
    </cfRule>
  </conditionalFormatting>
  <dataValidations count="9">
    <dataValidation type="whole" allowBlank="1" showInputMessage="1" showErrorMessage="1" sqref="O3:V3">
      <formula1>0</formula1>
      <formula2>99</formula2>
    </dataValidation>
    <dataValidation type="whole" operator="lessThanOrEqual" allowBlank="1" showInputMessage="1" showErrorMessage="1" sqref="BL5">
      <formula1>99</formula1>
    </dataValidation>
    <dataValidation type="whole" operator="lessThanOrEqual" allowBlank="1" showInputMessage="1" showErrorMessage="1" sqref="BL6">
      <formula1>400</formula1>
    </dataValidation>
    <dataValidation type="whole" allowBlank="1" showInputMessage="1" showErrorMessage="1" sqref="M1:N2 U1:V2 BA1:BB2 AS1:AT2 AK1:AL2 AC1:AD2 M8:N65466 AC8:AD65466 U8:V65466 AK8:AL65466 AS8:AT65466 BA8:BB65466">
      <formula1>0</formula1>
      <formula2>999</formula2>
    </dataValidation>
    <dataValidation type="decimal" allowBlank="1" showInputMessage="1" showErrorMessage="1" sqref="K1:L2 S1:T2 AY1:AZ2 AQ1:AR2 AI1:AJ2 AA1:AB2 K8:L65466 AA8:AB65466 S8:T65466 AI8:AJ65466 AQ8:AR65466 AY8:AZ65466">
      <formula1>0</formula1>
      <formula2>99</formula2>
    </dataValidation>
    <dataValidation type="decimal" allowBlank="1" showInputMessage="1" showErrorMessage="1" sqref="H1:I2 P1:Q2 AV1:AW2 AN1:AO2 AF1:AG2 X1:Y2 H8:I65466 X8:Y65466 P8:Q65466 AF8:AG65466 AN8:AO65466 AV8:AW65466">
      <formula1>0</formula1>
      <formula2>400</formula2>
    </dataValidation>
    <dataValidation operator="lessThanOrEqual" allowBlank="1" showInputMessage="1" showErrorMessage="1" sqref="BC9:BE38 AH8 AP8 AX8 J8:J38 J1:J2 R1:R2 AX1:AX2 AP1:AP2 AH1:AH2 Z1:Z2 BC1:BK8 BL1:BL4 BL7:BL8 Z8:Z38 R8:R38 BI9:BJ38"/>
    <dataValidation type="list" allowBlank="1" showInputMessage="1" showErrorMessage="1" sqref="BM1:BM2 BM9:BM65466">
      <formula1>"ja,nee"</formula1>
    </dataValidation>
    <dataValidation type="decimal" operator="lessThanOrEqual" allowBlank="1" showInputMessage="1" showErrorMessage="1" sqref="R39:R65466 BK9:BL38 J39:J65466 Z39:Z65466 AH9:AH65466 AP9:AP65466 AX9:AX65466 BC39:BL65466 BG9:BH38">
      <formula1>100</formula1>
    </dataValidation>
  </dataValidations>
  <printOptions headings="1" gridLines="1"/>
  <pageMargins left="0.19685039370078741" right="0" top="0.98425196850393704" bottom="0.98425196850393704" header="0.51181102362204722" footer="0.51181102362204722"/>
  <pageSetup paperSize="9" scale="68" orientation="landscape" horizontalDpi="360" verticalDpi="36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5937" r:id="rId4" name="Button 1">
              <controlPr defaultSize="0" print="0" autoFill="0" autoPict="0" macro="[0]!KleinsteBepalen">
                <anchor moveWithCells="1" sizeWithCells="1">
                  <from>
                    <xdr:col>0</xdr:col>
                    <xdr:colOff>161925</xdr:colOff>
                    <xdr:row>5</xdr:row>
                    <xdr:rowOff>0</xdr:rowOff>
                  </from>
                  <to>
                    <xdr:col>2</xdr:col>
                    <xdr:colOff>485775</xdr:colOff>
                    <xdr:row>7</xdr:row>
                    <xdr:rowOff>9525</xdr:rowOff>
                  </to>
                </anchor>
              </controlPr>
            </control>
          </mc:Choice>
        </mc:AlternateContent>
        <mc:AlternateContent xmlns:mc="http://schemas.openxmlformats.org/markup-compatibility/2006">
          <mc:Choice Requires="x14">
            <control shapeId="295938" r:id="rId5" name="Button 2">
              <controlPr defaultSize="0" print="0" autoFill="0" autoPict="0" macro="[0]!Sort_Punten_1">
                <anchor moveWithCells="1" sizeWithCells="1">
                  <from>
                    <xdr:col>7</xdr:col>
                    <xdr:colOff>9525</xdr:colOff>
                    <xdr:row>7</xdr:row>
                    <xdr:rowOff>19050</xdr:rowOff>
                  </from>
                  <to>
                    <xdr:col>8</xdr:col>
                    <xdr:colOff>0</xdr:colOff>
                    <xdr:row>7</xdr:row>
                    <xdr:rowOff>190500</xdr:rowOff>
                  </to>
                </anchor>
              </controlPr>
            </control>
          </mc:Choice>
        </mc:AlternateContent>
        <mc:AlternateContent xmlns:mc="http://schemas.openxmlformats.org/markup-compatibility/2006">
          <mc:Choice Requires="x14">
            <control shapeId="295939" r:id="rId6" name="Button 3">
              <controlPr defaultSize="0" print="0" autoFill="0" autoPict="0" macro="[0]!Sort_Punten_2">
                <anchor moveWithCells="1" sizeWithCells="1">
                  <from>
                    <xdr:col>15</xdr:col>
                    <xdr:colOff>19050</xdr:colOff>
                    <xdr:row>7</xdr:row>
                    <xdr:rowOff>9525</xdr:rowOff>
                  </from>
                  <to>
                    <xdr:col>16</xdr:col>
                    <xdr:colOff>0</xdr:colOff>
                    <xdr:row>7</xdr:row>
                    <xdr:rowOff>161925</xdr:rowOff>
                  </to>
                </anchor>
              </controlPr>
            </control>
          </mc:Choice>
        </mc:AlternateContent>
        <mc:AlternateContent xmlns:mc="http://schemas.openxmlformats.org/markup-compatibility/2006">
          <mc:Choice Requires="x14">
            <control shapeId="295940" r:id="rId7" name="Button 4">
              <controlPr defaultSize="0" print="0" autoFill="0" autoPict="0" macro="[0]!Sort_Punten_3">
                <anchor moveWithCells="1" sizeWithCells="1">
                  <from>
                    <xdr:col>23</xdr:col>
                    <xdr:colOff>9525</xdr:colOff>
                    <xdr:row>7</xdr:row>
                    <xdr:rowOff>9525</xdr:rowOff>
                  </from>
                  <to>
                    <xdr:col>24</xdr:col>
                    <xdr:colOff>0</xdr:colOff>
                    <xdr:row>7</xdr:row>
                    <xdr:rowOff>190500</xdr:rowOff>
                  </to>
                </anchor>
              </controlPr>
            </control>
          </mc:Choice>
        </mc:AlternateContent>
        <mc:AlternateContent xmlns:mc="http://schemas.openxmlformats.org/markup-compatibility/2006">
          <mc:Choice Requires="x14">
            <control shapeId="295941" r:id="rId8" name="Button 5">
              <controlPr defaultSize="0" print="0" autoFill="0" autoPict="0" macro="[0]!Sort_Punten_4">
                <anchor moveWithCells="1" sizeWithCells="1">
                  <from>
                    <xdr:col>31</xdr:col>
                    <xdr:colOff>9525</xdr:colOff>
                    <xdr:row>7</xdr:row>
                    <xdr:rowOff>9525</xdr:rowOff>
                  </from>
                  <to>
                    <xdr:col>32</xdr:col>
                    <xdr:colOff>0</xdr:colOff>
                    <xdr:row>7</xdr:row>
                    <xdr:rowOff>180975</xdr:rowOff>
                  </to>
                </anchor>
              </controlPr>
            </control>
          </mc:Choice>
        </mc:AlternateContent>
        <mc:AlternateContent xmlns:mc="http://schemas.openxmlformats.org/markup-compatibility/2006">
          <mc:Choice Requires="x14">
            <control shapeId="295942" r:id="rId9" name="Button 6">
              <controlPr defaultSize="0" print="0" autoFill="0" autoPict="0" macro="[0]!verbergen">
                <anchor moveWithCells="1" sizeWithCells="1">
                  <from>
                    <xdr:col>64</xdr:col>
                    <xdr:colOff>9525</xdr:colOff>
                    <xdr:row>2</xdr:row>
                    <xdr:rowOff>9525</xdr:rowOff>
                  </from>
                  <to>
                    <xdr:col>66</xdr:col>
                    <xdr:colOff>0</xdr:colOff>
                    <xdr:row>4</xdr:row>
                    <xdr:rowOff>0</xdr:rowOff>
                  </to>
                </anchor>
              </controlPr>
            </control>
          </mc:Choice>
        </mc:AlternateContent>
        <mc:AlternateContent xmlns:mc="http://schemas.openxmlformats.org/markup-compatibility/2006">
          <mc:Choice Requires="x14">
            <control shapeId="295943" r:id="rId10" name="Button 7">
              <controlPr defaultSize="0" print="0" autoFill="0" autoPict="0" macro="[0]!Sort_Pl_Punten_1">
                <anchor moveWithCells="1" sizeWithCells="1">
                  <from>
                    <xdr:col>13</xdr:col>
                    <xdr:colOff>9525</xdr:colOff>
                    <xdr:row>6</xdr:row>
                    <xdr:rowOff>152400</xdr:rowOff>
                  </from>
                  <to>
                    <xdr:col>13</xdr:col>
                    <xdr:colOff>247650</xdr:colOff>
                    <xdr:row>8</xdr:row>
                    <xdr:rowOff>0</xdr:rowOff>
                  </to>
                </anchor>
              </controlPr>
            </control>
          </mc:Choice>
        </mc:AlternateContent>
        <mc:AlternateContent xmlns:mc="http://schemas.openxmlformats.org/markup-compatibility/2006">
          <mc:Choice Requires="x14">
            <control shapeId="295944" r:id="rId11" name="Button 8">
              <controlPr defaultSize="0" print="0" autoFill="0" autoPict="0" macro="[0]!Sort_Pl_Punten_2">
                <anchor moveWithCells="1" sizeWithCells="1">
                  <from>
                    <xdr:col>20</xdr:col>
                    <xdr:colOff>190500</xdr:colOff>
                    <xdr:row>7</xdr:row>
                    <xdr:rowOff>9525</xdr:rowOff>
                  </from>
                  <to>
                    <xdr:col>21</xdr:col>
                    <xdr:colOff>247650</xdr:colOff>
                    <xdr:row>8</xdr:row>
                    <xdr:rowOff>0</xdr:rowOff>
                  </to>
                </anchor>
              </controlPr>
            </control>
          </mc:Choice>
        </mc:AlternateContent>
        <mc:AlternateContent xmlns:mc="http://schemas.openxmlformats.org/markup-compatibility/2006">
          <mc:Choice Requires="x14">
            <control shapeId="295945" r:id="rId12" name="Button 9">
              <controlPr defaultSize="0" print="0" autoFill="0" autoPict="0" macro="[0]!Sort_Pl_Punten_3">
                <anchor moveWithCells="1" sizeWithCells="1">
                  <from>
                    <xdr:col>29</xdr:col>
                    <xdr:colOff>0</xdr:colOff>
                    <xdr:row>7</xdr:row>
                    <xdr:rowOff>28575</xdr:rowOff>
                  </from>
                  <to>
                    <xdr:col>30</xdr:col>
                    <xdr:colOff>0</xdr:colOff>
                    <xdr:row>8</xdr:row>
                    <xdr:rowOff>0</xdr:rowOff>
                  </to>
                </anchor>
              </controlPr>
            </control>
          </mc:Choice>
        </mc:AlternateContent>
        <mc:AlternateContent xmlns:mc="http://schemas.openxmlformats.org/markup-compatibility/2006">
          <mc:Choice Requires="x14">
            <control shapeId="295946" r:id="rId13" name="Button 10">
              <controlPr defaultSize="0" print="0" autoFill="0" autoPict="0" macro="[0]!Sort_Pl_Punten_4">
                <anchor moveWithCells="1" sizeWithCells="1">
                  <from>
                    <xdr:col>37</xdr:col>
                    <xdr:colOff>19050</xdr:colOff>
                    <xdr:row>7</xdr:row>
                    <xdr:rowOff>0</xdr:rowOff>
                  </from>
                  <to>
                    <xdr:col>37</xdr:col>
                    <xdr:colOff>238125</xdr:colOff>
                    <xdr:row>7</xdr:row>
                    <xdr:rowOff>314325</xdr:rowOff>
                  </to>
                </anchor>
              </controlPr>
            </control>
          </mc:Choice>
        </mc:AlternateContent>
        <mc:AlternateContent xmlns:mc="http://schemas.openxmlformats.org/markup-compatibility/2006">
          <mc:Choice Requires="x14">
            <control shapeId="295947" r:id="rId14" name="Button 11">
              <controlPr defaultSize="0" print="0" autoFill="0" autoPict="0" macro="[0]!Sort_Beste_Punten">
                <anchor moveWithCells="1" sizeWithCells="1">
                  <from>
                    <xdr:col>57</xdr:col>
                    <xdr:colOff>0</xdr:colOff>
                    <xdr:row>7</xdr:row>
                    <xdr:rowOff>19050</xdr:rowOff>
                  </from>
                  <to>
                    <xdr:col>60</xdr:col>
                    <xdr:colOff>390525</xdr:colOff>
                    <xdr:row>7</xdr:row>
                    <xdr:rowOff>314325</xdr:rowOff>
                  </to>
                </anchor>
              </controlPr>
            </control>
          </mc:Choice>
        </mc:AlternateContent>
        <mc:AlternateContent xmlns:mc="http://schemas.openxmlformats.org/markup-compatibility/2006">
          <mc:Choice Requires="x14">
            <control shapeId="295948" r:id="rId15" name="Button 12">
              <controlPr defaultSize="0" print="0" autoFill="0" autoPict="0" macro="[0]!Sort_Totaal_Punten">
                <anchor moveWithCells="1" sizeWithCells="1">
                  <from>
                    <xdr:col>61</xdr:col>
                    <xdr:colOff>0</xdr:colOff>
                    <xdr:row>7</xdr:row>
                    <xdr:rowOff>28575</xdr:rowOff>
                  </from>
                  <to>
                    <xdr:col>61</xdr:col>
                    <xdr:colOff>0</xdr:colOff>
                    <xdr:row>8</xdr:row>
                    <xdr:rowOff>0</xdr:rowOff>
                  </to>
                </anchor>
              </controlPr>
            </control>
          </mc:Choice>
        </mc:AlternateContent>
        <mc:AlternateContent xmlns:mc="http://schemas.openxmlformats.org/markup-compatibility/2006">
          <mc:Choice Requires="x14">
            <control shapeId="295949" r:id="rId16" name="Button 13">
              <controlPr defaultSize="0" print="0" autoFill="0" autoPict="0" macro="[0]!Sort_Plaatsing">
                <anchor moveWithCells="1" sizeWithCells="1">
                  <from>
                    <xdr:col>0</xdr:col>
                    <xdr:colOff>0</xdr:colOff>
                    <xdr:row>7</xdr:row>
                    <xdr:rowOff>28575</xdr:rowOff>
                  </from>
                  <to>
                    <xdr:col>1</xdr:col>
                    <xdr:colOff>9525</xdr:colOff>
                    <xdr:row>8</xdr:row>
                    <xdr:rowOff>0</xdr:rowOff>
                  </to>
                </anchor>
              </controlPr>
            </control>
          </mc:Choice>
        </mc:AlternateContent>
        <mc:AlternateContent xmlns:mc="http://schemas.openxmlformats.org/markup-compatibility/2006">
          <mc:Choice Requires="x14">
            <control shapeId="295950" r:id="rId17" name="Button 14">
              <controlPr defaultSize="0" print="0" autoFill="0" autoPict="0" macro="[0]!Sort_Punten_5">
                <anchor moveWithCells="1" sizeWithCells="1">
                  <from>
                    <xdr:col>39</xdr:col>
                    <xdr:colOff>9525</xdr:colOff>
                    <xdr:row>7</xdr:row>
                    <xdr:rowOff>9525</xdr:rowOff>
                  </from>
                  <to>
                    <xdr:col>40</xdr:col>
                    <xdr:colOff>0</xdr:colOff>
                    <xdr:row>7</xdr:row>
                    <xdr:rowOff>180975</xdr:rowOff>
                  </to>
                </anchor>
              </controlPr>
            </control>
          </mc:Choice>
        </mc:AlternateContent>
        <mc:AlternateContent xmlns:mc="http://schemas.openxmlformats.org/markup-compatibility/2006">
          <mc:Choice Requires="x14">
            <control shapeId="295951" r:id="rId18" name="Button 15">
              <controlPr defaultSize="0" print="0" autoFill="0" autoPict="0" macro="[0]!Sort_Pl_Punten_5">
                <anchor moveWithCells="1" sizeWithCells="1">
                  <from>
                    <xdr:col>45</xdr:col>
                    <xdr:colOff>9525</xdr:colOff>
                    <xdr:row>7</xdr:row>
                    <xdr:rowOff>9525</xdr:rowOff>
                  </from>
                  <to>
                    <xdr:col>45</xdr:col>
                    <xdr:colOff>247650</xdr:colOff>
                    <xdr:row>8</xdr:row>
                    <xdr:rowOff>0</xdr:rowOff>
                  </to>
                </anchor>
              </controlPr>
            </control>
          </mc:Choice>
        </mc:AlternateContent>
        <mc:AlternateContent xmlns:mc="http://schemas.openxmlformats.org/markup-compatibility/2006">
          <mc:Choice Requires="x14">
            <control shapeId="295952" r:id="rId19" name="Button 16">
              <controlPr defaultSize="0" print="0" autoFill="0" autoPict="0" macro="[0]!Sort_Punten_6">
                <anchor moveWithCells="1" sizeWithCells="1">
                  <from>
                    <xdr:col>47</xdr:col>
                    <xdr:colOff>9525</xdr:colOff>
                    <xdr:row>7</xdr:row>
                    <xdr:rowOff>9525</xdr:rowOff>
                  </from>
                  <to>
                    <xdr:col>48</xdr:col>
                    <xdr:colOff>0</xdr:colOff>
                    <xdr:row>7</xdr:row>
                    <xdr:rowOff>180975</xdr:rowOff>
                  </to>
                </anchor>
              </controlPr>
            </control>
          </mc:Choice>
        </mc:AlternateContent>
        <mc:AlternateContent xmlns:mc="http://schemas.openxmlformats.org/markup-compatibility/2006">
          <mc:Choice Requires="x14">
            <control shapeId="295953" r:id="rId20" name="Button 17">
              <controlPr defaultSize="0" print="0" autoFill="0" autoPict="0" macro="[0]!Sort_Pl_Punten_6">
                <anchor moveWithCells="1" sizeWithCells="1">
                  <from>
                    <xdr:col>53</xdr:col>
                    <xdr:colOff>19050</xdr:colOff>
                    <xdr:row>7</xdr:row>
                    <xdr:rowOff>9525</xdr:rowOff>
                  </from>
                  <to>
                    <xdr:col>53</xdr:col>
                    <xdr:colOff>247650</xdr:colOff>
                    <xdr:row>8</xdr:row>
                    <xdr:rowOff>0</xdr:rowOff>
                  </to>
                </anchor>
              </controlPr>
            </control>
          </mc:Choice>
        </mc:AlternateContent>
        <mc:AlternateContent xmlns:mc="http://schemas.openxmlformats.org/markup-compatibility/2006">
          <mc:Choice Requires="x14">
            <control shapeId="295954" r:id="rId21" name="Button 18">
              <controlPr defaultSize="0" print="0" autoFill="0" autoPict="0" macro="[0]!Verberg_Ex_Aequo_1">
                <anchor moveWithCells="1" sizeWithCells="1">
                  <from>
                    <xdr:col>10</xdr:col>
                    <xdr:colOff>19050</xdr:colOff>
                    <xdr:row>7</xdr:row>
                    <xdr:rowOff>9525</xdr:rowOff>
                  </from>
                  <to>
                    <xdr:col>11</xdr:col>
                    <xdr:colOff>190500</xdr:colOff>
                    <xdr:row>8</xdr:row>
                    <xdr:rowOff>0</xdr:rowOff>
                  </to>
                </anchor>
              </controlPr>
            </control>
          </mc:Choice>
        </mc:AlternateContent>
        <mc:AlternateContent xmlns:mc="http://schemas.openxmlformats.org/markup-compatibility/2006">
          <mc:Choice Requires="x14">
            <control shapeId="295955" r:id="rId22" name="Button 19">
              <controlPr defaultSize="0" print="0" autoFill="0" autoPict="0" macro="[0]!Verberg_Ex_Aequo_2">
                <anchor moveWithCells="1" sizeWithCells="1">
                  <from>
                    <xdr:col>18</xdr:col>
                    <xdr:colOff>19050</xdr:colOff>
                    <xdr:row>7</xdr:row>
                    <xdr:rowOff>9525</xdr:rowOff>
                  </from>
                  <to>
                    <xdr:col>19</xdr:col>
                    <xdr:colOff>190500</xdr:colOff>
                    <xdr:row>8</xdr:row>
                    <xdr:rowOff>0</xdr:rowOff>
                  </to>
                </anchor>
              </controlPr>
            </control>
          </mc:Choice>
        </mc:AlternateContent>
        <mc:AlternateContent xmlns:mc="http://schemas.openxmlformats.org/markup-compatibility/2006">
          <mc:Choice Requires="x14">
            <control shapeId="295956" r:id="rId23" name="Button 20">
              <controlPr defaultSize="0" print="0" autoFill="0" autoPict="0" macro="[0]!Verberg_Ex_Aequo_3">
                <anchor moveWithCells="1" sizeWithCells="1">
                  <from>
                    <xdr:col>26</xdr:col>
                    <xdr:colOff>47625</xdr:colOff>
                    <xdr:row>7</xdr:row>
                    <xdr:rowOff>9525</xdr:rowOff>
                  </from>
                  <to>
                    <xdr:col>27</xdr:col>
                    <xdr:colOff>219075</xdr:colOff>
                    <xdr:row>7</xdr:row>
                    <xdr:rowOff>304800</xdr:rowOff>
                  </to>
                </anchor>
              </controlPr>
            </control>
          </mc:Choice>
        </mc:AlternateContent>
        <mc:AlternateContent xmlns:mc="http://schemas.openxmlformats.org/markup-compatibility/2006">
          <mc:Choice Requires="x14">
            <control shapeId="295957" r:id="rId24" name="Button 21">
              <controlPr defaultSize="0" print="0" autoFill="0" autoPict="0" macro="[0]!Verberg_Ex_Aequo_4">
                <anchor moveWithCells="1" sizeWithCells="1">
                  <from>
                    <xdr:col>30</xdr:col>
                    <xdr:colOff>0</xdr:colOff>
                    <xdr:row>7</xdr:row>
                    <xdr:rowOff>0</xdr:rowOff>
                  </from>
                  <to>
                    <xdr:col>35</xdr:col>
                    <xdr:colOff>200025</xdr:colOff>
                    <xdr:row>7</xdr:row>
                    <xdr:rowOff>314325</xdr:rowOff>
                  </to>
                </anchor>
              </controlPr>
            </control>
          </mc:Choice>
        </mc:AlternateContent>
        <mc:AlternateContent xmlns:mc="http://schemas.openxmlformats.org/markup-compatibility/2006">
          <mc:Choice Requires="x14">
            <control shapeId="295958" r:id="rId25" name="Button 22">
              <controlPr defaultSize="0" print="0" autoFill="0" autoPict="0" macro="[0]!Verberg_Ex_Aequo_5">
                <anchor moveWithCells="1" sizeWithCells="1">
                  <from>
                    <xdr:col>38</xdr:col>
                    <xdr:colOff>0</xdr:colOff>
                    <xdr:row>7</xdr:row>
                    <xdr:rowOff>9525</xdr:rowOff>
                  </from>
                  <to>
                    <xdr:col>38</xdr:col>
                    <xdr:colOff>0</xdr:colOff>
                    <xdr:row>8</xdr:row>
                    <xdr:rowOff>0</xdr:rowOff>
                  </to>
                </anchor>
              </controlPr>
            </control>
          </mc:Choice>
        </mc:AlternateContent>
        <mc:AlternateContent xmlns:mc="http://schemas.openxmlformats.org/markup-compatibility/2006">
          <mc:Choice Requires="x14">
            <control shapeId="295959" r:id="rId26" name="Button 23">
              <controlPr defaultSize="0" print="0" autoFill="0" autoPict="0" macro="[0]!Verberg_Ex_Aequo_6">
                <anchor moveWithCells="1" sizeWithCells="1">
                  <from>
                    <xdr:col>46</xdr:col>
                    <xdr:colOff>0</xdr:colOff>
                    <xdr:row>7</xdr:row>
                    <xdr:rowOff>0</xdr:rowOff>
                  </from>
                  <to>
                    <xdr:col>46</xdr:col>
                    <xdr:colOff>0</xdr:colOff>
                    <xdr:row>7</xdr:row>
                    <xdr:rowOff>314325</xdr:rowOff>
                  </to>
                </anchor>
              </controlPr>
            </control>
          </mc:Choice>
        </mc:AlternateContent>
        <mc:AlternateContent xmlns:mc="http://schemas.openxmlformats.org/markup-compatibility/2006">
          <mc:Choice Requires="x14">
            <control shapeId="295960" r:id="rId27" name="Button 24">
              <controlPr defaultSize="0" print="0" autoFill="0" autoPict="0" macro="[0]!Sort_Naam">
                <anchor moveWithCells="1" sizeWithCells="1">
                  <from>
                    <xdr:col>2</xdr:col>
                    <xdr:colOff>0</xdr:colOff>
                    <xdr:row>7</xdr:row>
                    <xdr:rowOff>9525</xdr:rowOff>
                  </from>
                  <to>
                    <xdr:col>3</xdr:col>
                    <xdr:colOff>0</xdr:colOff>
                    <xdr:row>7</xdr:row>
                    <xdr:rowOff>190500</xdr:rowOff>
                  </to>
                </anchor>
              </controlPr>
            </control>
          </mc:Choice>
        </mc:AlternateContent>
        <mc:AlternateContent xmlns:mc="http://schemas.openxmlformats.org/markup-compatibility/2006">
          <mc:Choice Requires="x14">
            <control shapeId="295961" r:id="rId28" name="Button 25">
              <controlPr defaultSize="0" print="0" autoFill="0" autoPict="0" macro="[0]!Verberg_Ex_Aequo_5">
                <anchor moveWithCells="1" sizeWithCells="1">
                  <from>
                    <xdr:col>38</xdr:col>
                    <xdr:colOff>0</xdr:colOff>
                    <xdr:row>7</xdr:row>
                    <xdr:rowOff>0</xdr:rowOff>
                  </from>
                  <to>
                    <xdr:col>43</xdr:col>
                    <xdr:colOff>200025</xdr:colOff>
                    <xdr:row>7</xdr:row>
                    <xdr:rowOff>314325</xdr:rowOff>
                  </to>
                </anchor>
              </controlPr>
            </control>
          </mc:Choice>
        </mc:AlternateContent>
        <mc:AlternateContent xmlns:mc="http://schemas.openxmlformats.org/markup-compatibility/2006">
          <mc:Choice Requires="x14">
            <control shapeId="295962" r:id="rId29" name="Button 26">
              <controlPr defaultSize="0" print="0" autoFill="0" autoPict="0" macro="[0]!Verberg_Ex_Aequo_6">
                <anchor moveWithCells="1" sizeWithCells="1">
                  <from>
                    <xdr:col>46</xdr:col>
                    <xdr:colOff>0</xdr:colOff>
                    <xdr:row>7</xdr:row>
                    <xdr:rowOff>0</xdr:rowOff>
                  </from>
                  <to>
                    <xdr:col>51</xdr:col>
                    <xdr:colOff>200025</xdr:colOff>
                    <xdr:row>7</xdr:row>
                    <xdr:rowOff>314325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9"/>
  <dimension ref="A1:BN8"/>
  <sheetViews>
    <sheetView workbookViewId="0">
      <pane xSplit="5" ySplit="8" topLeftCell="F9" activePane="bottomRight" state="frozen"/>
      <selection activeCell="B9" sqref="B9"/>
      <selection pane="topRight" activeCell="B9" sqref="B9"/>
      <selection pane="bottomLeft" activeCell="B9" sqref="B9"/>
      <selection pane="bottomRight" activeCell="BL4" sqref="BL4"/>
    </sheetView>
  </sheetViews>
  <sheetFormatPr defaultColWidth="9.140625" defaultRowHeight="12.75" x14ac:dyDescent="0.2"/>
  <cols>
    <col min="1" max="1" width="3.28515625" style="6" bestFit="1" customWidth="1"/>
    <col min="2" max="2" width="10.140625" style="6" customWidth="1"/>
    <col min="3" max="4" width="22.7109375" style="6" customWidth="1"/>
    <col min="5" max="5" width="4.140625" style="6" customWidth="1"/>
    <col min="6" max="6" width="18.7109375" style="6" customWidth="1"/>
    <col min="7" max="7" width="2.7109375" style="66" customWidth="1"/>
    <col min="8" max="8" width="5.7109375" style="66" customWidth="1"/>
    <col min="9" max="9" width="5.7109375" style="66" hidden="1" customWidth="1"/>
    <col min="10" max="10" width="5.7109375" style="67" hidden="1" customWidth="1"/>
    <col min="11" max="12" width="3.7109375" style="66" customWidth="1"/>
    <col min="13" max="13" width="3" style="66" customWidth="1"/>
    <col min="14" max="14" width="3.85546875" style="68" customWidth="1"/>
    <col min="15" max="15" width="2.7109375" style="69" customWidth="1"/>
    <col min="16" max="16" width="5.7109375" style="69" customWidth="1"/>
    <col min="17" max="17" width="5.7109375" style="69" hidden="1" customWidth="1"/>
    <col min="18" max="18" width="5.7109375" style="70" hidden="1" customWidth="1"/>
    <col min="19" max="20" width="3.7109375" style="69" customWidth="1"/>
    <col min="21" max="21" width="3" style="69" customWidth="1"/>
    <col min="22" max="22" width="3.85546875" style="71" customWidth="1"/>
    <col min="23" max="23" width="2.7109375" style="72" customWidth="1"/>
    <col min="24" max="24" width="5.7109375" style="72" customWidth="1"/>
    <col min="25" max="25" width="5.7109375" style="72" hidden="1" customWidth="1"/>
    <col min="26" max="26" width="5.7109375" style="73" hidden="1" customWidth="1"/>
    <col min="27" max="28" width="3.7109375" style="72" customWidth="1"/>
    <col min="29" max="29" width="3" style="72" customWidth="1"/>
    <col min="30" max="30" width="3.85546875" style="74" customWidth="1"/>
    <col min="31" max="31" width="2.7109375" style="69" hidden="1" customWidth="1"/>
    <col min="32" max="33" width="5.7109375" style="69" hidden="1" customWidth="1"/>
    <col min="34" max="34" width="5.7109375" style="70" hidden="1" customWidth="1"/>
    <col min="35" max="36" width="3.7109375" style="69" hidden="1" customWidth="1"/>
    <col min="37" max="37" width="3" style="69" hidden="1" customWidth="1"/>
    <col min="38" max="38" width="3.85546875" style="71" hidden="1" customWidth="1"/>
    <col min="39" max="39" width="2.7109375" style="72" hidden="1" customWidth="1"/>
    <col min="40" max="41" width="5.7109375" style="72" hidden="1" customWidth="1"/>
    <col min="42" max="42" width="5.7109375" style="73" hidden="1" customWidth="1"/>
    <col min="43" max="44" width="3.7109375" style="72" hidden="1" customWidth="1"/>
    <col min="45" max="45" width="3" style="72" hidden="1" customWidth="1"/>
    <col min="46" max="46" width="3.85546875" style="74" hidden="1" customWidth="1"/>
    <col min="47" max="47" width="2.7109375" style="69" hidden="1" customWidth="1"/>
    <col min="48" max="49" width="5.7109375" style="69" hidden="1" customWidth="1"/>
    <col min="50" max="50" width="5.7109375" style="70" hidden="1" customWidth="1"/>
    <col min="51" max="52" width="3.7109375" style="69" hidden="1" customWidth="1"/>
    <col min="53" max="53" width="3" style="69" hidden="1" customWidth="1"/>
    <col min="54" max="54" width="3.85546875" style="69" hidden="1" customWidth="1"/>
    <col min="55" max="55" width="5.28515625" style="11" customWidth="1"/>
    <col min="56" max="56" width="6.140625" style="11" hidden="1" customWidth="1"/>
    <col min="57" max="57" width="5.28515625" style="11" customWidth="1"/>
    <col min="58" max="58" width="5.28515625" style="11" hidden="1" customWidth="1"/>
    <col min="59" max="60" width="6" style="11" hidden="1" customWidth="1"/>
    <col min="61" max="61" width="6" style="11" customWidth="1"/>
    <col min="62" max="62" width="6" style="11" hidden="1" customWidth="1"/>
    <col min="63" max="63" width="4" style="6" customWidth="1"/>
    <col min="64" max="64" width="4.85546875" style="6" customWidth="1"/>
    <col min="65" max="65" width="4.85546875" style="6" hidden="1" customWidth="1"/>
    <col min="66" max="66" width="17.28515625" style="6" customWidth="1"/>
    <col min="67" max="16384" width="9.140625" style="11"/>
  </cols>
  <sheetData>
    <row r="1" spans="1:66" x14ac:dyDescent="0.2">
      <c r="A1" s="275" t="s">
        <v>8</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c r="AO1" s="276"/>
      <c r="AP1" s="276"/>
      <c r="AQ1" s="276"/>
      <c r="AR1" s="276"/>
      <c r="AS1" s="276"/>
      <c r="AT1" s="276"/>
      <c r="AU1" s="276"/>
      <c r="AV1" s="276"/>
      <c r="AW1" s="276"/>
      <c r="AX1" s="276"/>
      <c r="AY1" s="276"/>
      <c r="AZ1" s="276"/>
      <c r="BA1" s="276"/>
      <c r="BB1" s="276"/>
      <c r="BC1" s="276"/>
      <c r="BD1" s="276"/>
      <c r="BE1" s="276"/>
      <c r="BF1" s="276"/>
      <c r="BG1" s="276"/>
      <c r="BH1" s="276"/>
      <c r="BI1" s="276"/>
      <c r="BJ1" s="276"/>
      <c r="BK1" s="276"/>
      <c r="BL1" s="276"/>
      <c r="BM1" s="276"/>
      <c r="BN1" s="277"/>
    </row>
    <row r="2" spans="1:66" ht="12.75" hidden="1" customHeight="1" x14ac:dyDescent="0.2">
      <c r="A2" s="9"/>
      <c r="B2" s="9"/>
      <c r="C2" s="9">
        <v>1</v>
      </c>
      <c r="D2" s="9">
        <f>FLOOR((C2+3)/4,1)</f>
        <v>1</v>
      </c>
      <c r="E2" s="9"/>
      <c r="F2" s="9"/>
      <c r="G2" s="65">
        <v>192</v>
      </c>
      <c r="H2" s="65">
        <v>192</v>
      </c>
      <c r="I2" s="67">
        <v>190</v>
      </c>
      <c r="J2" s="67">
        <f>H2+I2</f>
        <v>382</v>
      </c>
      <c r="K2" s="67"/>
      <c r="L2" s="67"/>
      <c r="M2" s="67"/>
      <c r="N2" s="77">
        <v>1</v>
      </c>
      <c r="O2" s="70">
        <v>193</v>
      </c>
      <c r="P2" s="70">
        <v>193</v>
      </c>
      <c r="Q2" s="70">
        <v>193</v>
      </c>
      <c r="R2" s="70">
        <f>P2+Q2</f>
        <v>386</v>
      </c>
      <c r="S2" s="70"/>
      <c r="T2" s="70"/>
      <c r="U2" s="70"/>
      <c r="V2" s="78">
        <v>2</v>
      </c>
      <c r="W2" s="73">
        <v>198</v>
      </c>
      <c r="X2" s="73">
        <v>198</v>
      </c>
      <c r="Y2" s="73">
        <v>198</v>
      </c>
      <c r="Z2" s="73">
        <f>X2+Y2</f>
        <v>396</v>
      </c>
      <c r="AA2" s="73"/>
      <c r="AB2" s="73"/>
      <c r="AC2" s="73"/>
      <c r="AD2" s="79">
        <v>3</v>
      </c>
      <c r="AE2" s="70">
        <v>177</v>
      </c>
      <c r="AF2" s="70">
        <v>177</v>
      </c>
      <c r="AG2" s="70">
        <v>177</v>
      </c>
      <c r="AH2" s="70">
        <f>AF2+AG2</f>
        <v>354</v>
      </c>
      <c r="AI2" s="70"/>
      <c r="AJ2" s="70"/>
      <c r="AK2" s="70"/>
      <c r="AL2" s="78">
        <v>4</v>
      </c>
      <c r="AM2" s="73">
        <v>178</v>
      </c>
      <c r="AN2" s="73">
        <v>178</v>
      </c>
      <c r="AO2" s="73">
        <v>178</v>
      </c>
      <c r="AP2" s="73">
        <f>AN2+AO2</f>
        <v>356</v>
      </c>
      <c r="AQ2" s="73"/>
      <c r="AR2" s="73"/>
      <c r="AS2" s="73"/>
      <c r="AT2" s="79">
        <v>5</v>
      </c>
      <c r="AU2" s="70">
        <v>179</v>
      </c>
      <c r="AV2" s="70">
        <v>179</v>
      </c>
      <c r="AW2" s="70">
        <v>179</v>
      </c>
      <c r="AX2" s="70">
        <f>AV2+AW2</f>
        <v>358</v>
      </c>
      <c r="AY2" s="70"/>
      <c r="AZ2" s="70"/>
      <c r="BA2" s="70"/>
      <c r="BB2" s="70">
        <v>6</v>
      </c>
      <c r="BC2" s="11">
        <f>N2+V2+AD2+AL2+AT2+BB2</f>
        <v>21</v>
      </c>
      <c r="BD2" s="11">
        <f>J2+R2+Z2+AH2+AP2+AX2</f>
        <v>2232</v>
      </c>
      <c r="BE2" s="36">
        <f>IF($O$4&gt;0,(LARGE(($N2,$V2,$AD2,$AL2,$AT2,$BB2),1)),"0")</f>
        <v>6</v>
      </c>
      <c r="BF2" s="36">
        <f>IF($O$4&gt;0,(LARGE(($N2,$V2,$AD2,$AL2,$AT2,$BB2),2)),"0")</f>
        <v>5</v>
      </c>
      <c r="BG2" s="11">
        <v>354</v>
      </c>
      <c r="BH2" s="11">
        <v>354</v>
      </c>
      <c r="BI2" s="36">
        <f>BC2-BE2-BF2</f>
        <v>10</v>
      </c>
      <c r="BJ2" s="11">
        <f>BD2-BG2-BH2</f>
        <v>1524</v>
      </c>
      <c r="BK2" s="11"/>
      <c r="BL2" s="11"/>
      <c r="BM2" s="11"/>
      <c r="BN2" s="11"/>
    </row>
    <row r="3" spans="1:66" x14ac:dyDescent="0.2">
      <c r="A3" s="284" t="s">
        <v>9</v>
      </c>
      <c r="B3" s="285"/>
      <c r="C3" s="278" t="str">
        <f>Instellingen!B3</f>
        <v>Kring NVF</v>
      </c>
      <c r="D3" s="279"/>
      <c r="E3" s="280"/>
      <c r="F3" s="284"/>
      <c r="G3" s="286"/>
      <c r="H3" s="286"/>
      <c r="I3" s="286"/>
      <c r="J3" s="286"/>
      <c r="K3" s="286"/>
      <c r="L3" s="286"/>
      <c r="M3" s="286"/>
      <c r="N3" s="285"/>
      <c r="O3" s="293"/>
      <c r="P3" s="294"/>
      <c r="Q3" s="294"/>
      <c r="R3" s="294"/>
      <c r="S3" s="294"/>
      <c r="T3" s="294"/>
      <c r="U3" s="294"/>
      <c r="V3" s="295"/>
      <c r="W3" s="305"/>
      <c r="X3" s="306"/>
      <c r="Y3" s="306"/>
      <c r="Z3" s="306"/>
      <c r="AA3" s="306"/>
      <c r="AB3" s="306"/>
      <c r="AC3" s="306"/>
      <c r="AD3" s="306"/>
      <c r="AE3" s="306"/>
      <c r="AF3" s="306"/>
      <c r="AG3" s="306"/>
      <c r="AH3" s="306"/>
      <c r="AI3" s="306"/>
      <c r="AJ3" s="306"/>
      <c r="AK3" s="306"/>
      <c r="AL3" s="306"/>
      <c r="AM3" s="306"/>
      <c r="AN3" s="306"/>
      <c r="AO3" s="306"/>
      <c r="AP3" s="306"/>
      <c r="AQ3" s="306"/>
      <c r="AR3" s="306"/>
      <c r="AS3" s="306"/>
      <c r="AT3" s="306"/>
      <c r="AU3" s="306"/>
      <c r="AV3" s="306"/>
      <c r="AW3" s="306"/>
      <c r="AX3" s="306"/>
      <c r="AY3" s="306"/>
      <c r="AZ3" s="306"/>
      <c r="BA3" s="306"/>
      <c r="BB3" s="307"/>
      <c r="BC3" s="284" t="s">
        <v>41</v>
      </c>
      <c r="BD3" s="286"/>
      <c r="BE3" s="286"/>
      <c r="BF3" s="286"/>
      <c r="BG3" s="286"/>
      <c r="BH3" s="286"/>
      <c r="BI3" s="286"/>
      <c r="BJ3" s="286"/>
      <c r="BK3" s="285"/>
      <c r="BL3" s="22">
        <f>Instellingen!B6</f>
        <v>3</v>
      </c>
      <c r="BM3" s="81"/>
      <c r="BN3" s="281"/>
    </row>
    <row r="4" spans="1:66" x14ac:dyDescent="0.2">
      <c r="A4" s="284" t="s">
        <v>10</v>
      </c>
      <c r="B4" s="285"/>
      <c r="C4" s="278" t="s">
        <v>50</v>
      </c>
      <c r="D4" s="279"/>
      <c r="E4" s="280"/>
      <c r="F4" s="284" t="s">
        <v>72</v>
      </c>
      <c r="G4" s="286"/>
      <c r="H4" s="286"/>
      <c r="I4" s="286"/>
      <c r="J4" s="286"/>
      <c r="K4" s="286"/>
      <c r="L4" s="286"/>
      <c r="M4" s="286"/>
      <c r="N4" s="285"/>
      <c r="O4" s="293">
        <f>Instellingen!B7</f>
        <v>1</v>
      </c>
      <c r="P4" s="294"/>
      <c r="Q4" s="294"/>
      <c r="R4" s="294"/>
      <c r="S4" s="294"/>
      <c r="T4" s="294"/>
      <c r="U4" s="294"/>
      <c r="V4" s="295"/>
      <c r="W4" s="308"/>
      <c r="X4" s="309"/>
      <c r="Y4" s="309"/>
      <c r="Z4" s="309"/>
      <c r="AA4" s="309"/>
      <c r="AB4" s="309"/>
      <c r="AC4" s="309"/>
      <c r="AD4" s="309"/>
      <c r="AE4" s="309"/>
      <c r="AF4" s="309"/>
      <c r="AG4" s="309"/>
      <c r="AH4" s="309"/>
      <c r="AI4" s="309"/>
      <c r="AJ4" s="309"/>
      <c r="AK4" s="309"/>
      <c r="AL4" s="309"/>
      <c r="AM4" s="309"/>
      <c r="AN4" s="309"/>
      <c r="AO4" s="309"/>
      <c r="AP4" s="309"/>
      <c r="AQ4" s="309"/>
      <c r="AR4" s="309"/>
      <c r="AS4" s="309"/>
      <c r="AT4" s="309"/>
      <c r="AU4" s="309"/>
      <c r="AV4" s="309"/>
      <c r="AW4" s="309"/>
      <c r="AX4" s="309"/>
      <c r="AY4" s="309"/>
      <c r="AZ4" s="309"/>
      <c r="BA4" s="309"/>
      <c r="BB4" s="310"/>
      <c r="BC4" s="284"/>
      <c r="BD4" s="286"/>
      <c r="BE4" s="286"/>
      <c r="BF4" s="286"/>
      <c r="BG4" s="286"/>
      <c r="BH4" s="286"/>
      <c r="BI4" s="286"/>
      <c r="BJ4" s="286"/>
      <c r="BK4" s="285"/>
      <c r="BL4" s="22"/>
      <c r="BM4" s="82"/>
      <c r="BN4" s="282"/>
    </row>
    <row r="5" spans="1:66" x14ac:dyDescent="0.2">
      <c r="A5" s="284" t="s">
        <v>11</v>
      </c>
      <c r="B5" s="285"/>
      <c r="C5" s="278"/>
      <c r="D5" s="279"/>
      <c r="E5" s="280"/>
      <c r="F5" s="284" t="s">
        <v>12</v>
      </c>
      <c r="G5" s="286"/>
      <c r="H5" s="286"/>
      <c r="I5" s="286"/>
      <c r="J5" s="286"/>
      <c r="K5" s="286"/>
      <c r="L5" s="286"/>
      <c r="M5" s="286"/>
      <c r="N5" s="285"/>
      <c r="O5" s="293">
        <f>Instellingen!B5</f>
        <v>99</v>
      </c>
      <c r="P5" s="294"/>
      <c r="Q5" s="294"/>
      <c r="R5" s="294"/>
      <c r="S5" s="294"/>
      <c r="T5" s="294"/>
      <c r="U5" s="294"/>
      <c r="V5" s="295"/>
      <c r="W5" s="311"/>
      <c r="X5" s="312"/>
      <c r="Y5" s="312"/>
      <c r="Z5" s="312"/>
      <c r="AA5" s="312"/>
      <c r="AB5" s="312"/>
      <c r="AC5" s="312"/>
      <c r="AD5" s="312"/>
      <c r="AE5" s="312"/>
      <c r="AF5" s="312"/>
      <c r="AG5" s="312"/>
      <c r="AH5" s="312"/>
      <c r="AI5" s="312"/>
      <c r="AJ5" s="312"/>
      <c r="AK5" s="312"/>
      <c r="AL5" s="312"/>
      <c r="AM5" s="312"/>
      <c r="AN5" s="312"/>
      <c r="AO5" s="312"/>
      <c r="AP5" s="312"/>
      <c r="AQ5" s="312"/>
      <c r="AR5" s="312"/>
      <c r="AS5" s="312"/>
      <c r="AT5" s="312"/>
      <c r="AU5" s="312"/>
      <c r="AV5" s="312"/>
      <c r="AW5" s="312"/>
      <c r="AX5" s="312"/>
      <c r="AY5" s="312"/>
      <c r="AZ5" s="312"/>
      <c r="BA5" s="312"/>
      <c r="BB5" s="313"/>
      <c r="BC5" s="284"/>
      <c r="BD5" s="286"/>
      <c r="BE5" s="286"/>
      <c r="BF5" s="286"/>
      <c r="BG5" s="286"/>
      <c r="BH5" s="286"/>
      <c r="BI5" s="286"/>
      <c r="BJ5" s="286"/>
      <c r="BK5" s="285"/>
      <c r="BL5" s="22"/>
      <c r="BM5" s="82"/>
      <c r="BN5" s="282"/>
    </row>
    <row r="6" spans="1:66" ht="12.75" customHeight="1" x14ac:dyDescent="0.2">
      <c r="A6" s="300"/>
      <c r="B6" s="301"/>
      <c r="C6" s="301"/>
      <c r="D6" s="301"/>
      <c r="E6" s="302"/>
      <c r="F6" s="64" t="s">
        <v>14</v>
      </c>
      <c r="G6" s="290" t="str">
        <f>Instellingen!B36</f>
        <v>Hulshorst/WenumWiesel</v>
      </c>
      <c r="H6" s="291"/>
      <c r="I6" s="291"/>
      <c r="J6" s="291"/>
      <c r="K6" s="291"/>
      <c r="L6" s="291"/>
      <c r="M6" s="291"/>
      <c r="N6" s="292"/>
      <c r="O6" s="287" t="str">
        <f>Instellingen!B37</f>
        <v>Nunspeet/Wezep</v>
      </c>
      <c r="P6" s="288"/>
      <c r="Q6" s="288"/>
      <c r="R6" s="288"/>
      <c r="S6" s="288"/>
      <c r="T6" s="288"/>
      <c r="U6" s="288"/>
      <c r="V6" s="289"/>
      <c r="W6" s="296" t="str">
        <f>Instellingen!B38</f>
        <v>Vaassen/Hulshorst</v>
      </c>
      <c r="X6" s="297"/>
      <c r="Y6" s="297"/>
      <c r="Z6" s="297"/>
      <c r="AA6" s="297"/>
      <c r="AB6" s="297"/>
      <c r="AC6" s="297"/>
      <c r="AD6" s="298"/>
      <c r="AE6" s="287">
        <f>Instellingen!B39</f>
        <v>0</v>
      </c>
      <c r="AF6" s="288"/>
      <c r="AG6" s="288"/>
      <c r="AH6" s="288"/>
      <c r="AI6" s="288"/>
      <c r="AJ6" s="288"/>
      <c r="AK6" s="288"/>
      <c r="AL6" s="289"/>
      <c r="AM6" s="296">
        <f>Instellingen!B40</f>
        <v>0</v>
      </c>
      <c r="AN6" s="297"/>
      <c r="AO6" s="297"/>
      <c r="AP6" s="297"/>
      <c r="AQ6" s="297"/>
      <c r="AR6" s="297"/>
      <c r="AS6" s="297"/>
      <c r="AT6" s="298"/>
      <c r="AU6" s="287">
        <f>Instellingen!B41</f>
        <v>0</v>
      </c>
      <c r="AV6" s="288"/>
      <c r="AW6" s="288"/>
      <c r="AX6" s="288"/>
      <c r="AY6" s="288"/>
      <c r="AZ6" s="288"/>
      <c r="BA6" s="288"/>
      <c r="BB6" s="289"/>
      <c r="BC6" s="284" t="s">
        <v>34</v>
      </c>
      <c r="BD6" s="286"/>
      <c r="BE6" s="286"/>
      <c r="BF6" s="286"/>
      <c r="BG6" s="286"/>
      <c r="BH6" s="285"/>
      <c r="BI6" s="41"/>
      <c r="BJ6" s="63"/>
      <c r="BK6" s="42"/>
      <c r="BL6" s="80"/>
      <c r="BM6" s="82"/>
      <c r="BN6" s="282"/>
    </row>
    <row r="7" spans="1:66" ht="12.75" customHeight="1" x14ac:dyDescent="0.2">
      <c r="A7" s="303"/>
      <c r="B7" s="303"/>
      <c r="C7" s="303"/>
      <c r="D7" s="303"/>
      <c r="E7" s="304"/>
      <c r="F7" s="64" t="s">
        <v>15</v>
      </c>
      <c r="G7" s="299" t="str">
        <f>Instellingen!C36</f>
        <v>05/06/19/20 nov 2021</v>
      </c>
      <c r="H7" s="291"/>
      <c r="I7" s="291"/>
      <c r="J7" s="291"/>
      <c r="K7" s="291"/>
      <c r="L7" s="291"/>
      <c r="M7" s="291"/>
      <c r="N7" s="292"/>
      <c r="O7" s="287" t="str">
        <f>Instellingen!C37</f>
        <v>03/04 dec 2021</v>
      </c>
      <c r="P7" s="288"/>
      <c r="Q7" s="288"/>
      <c r="R7" s="288"/>
      <c r="S7" s="288"/>
      <c r="T7" s="288"/>
      <c r="U7" s="288"/>
      <c r="V7" s="289"/>
      <c r="W7" s="296" t="str">
        <f>Instellingen!C38</f>
        <v>29 jan 2022</v>
      </c>
      <c r="X7" s="297"/>
      <c r="Y7" s="297"/>
      <c r="Z7" s="297"/>
      <c r="AA7" s="297"/>
      <c r="AB7" s="297"/>
      <c r="AC7" s="297"/>
      <c r="AD7" s="298"/>
      <c r="AE7" s="287" t="str">
        <f>Instellingen!C39</f>
        <v xml:space="preserve"> </v>
      </c>
      <c r="AF7" s="288"/>
      <c r="AG7" s="288"/>
      <c r="AH7" s="288"/>
      <c r="AI7" s="288"/>
      <c r="AJ7" s="288"/>
      <c r="AK7" s="288"/>
      <c r="AL7" s="289"/>
      <c r="AM7" s="296" t="str">
        <f>Instellingen!C40</f>
        <v xml:space="preserve"> </v>
      </c>
      <c r="AN7" s="297"/>
      <c r="AO7" s="297"/>
      <c r="AP7" s="297"/>
      <c r="AQ7" s="297"/>
      <c r="AR7" s="297"/>
      <c r="AS7" s="297"/>
      <c r="AT7" s="298"/>
      <c r="AU7" s="287" t="str">
        <f>Instellingen!C41</f>
        <v xml:space="preserve"> </v>
      </c>
      <c r="AV7" s="288"/>
      <c r="AW7" s="288"/>
      <c r="AX7" s="288"/>
      <c r="AY7" s="288"/>
      <c r="AZ7" s="288"/>
      <c r="BA7" s="288"/>
      <c r="BB7" s="289"/>
      <c r="BC7" s="75" t="s">
        <v>71</v>
      </c>
      <c r="BD7" s="5" t="s">
        <v>71</v>
      </c>
      <c r="BE7" s="10" t="s">
        <v>69</v>
      </c>
      <c r="BF7" s="10" t="s">
        <v>69</v>
      </c>
      <c r="BG7" s="10" t="s">
        <v>69</v>
      </c>
      <c r="BH7" s="10" t="s">
        <v>69</v>
      </c>
      <c r="BI7" s="35" t="s">
        <v>70</v>
      </c>
      <c r="BJ7" s="33" t="s">
        <v>70</v>
      </c>
      <c r="BK7" s="12"/>
      <c r="BL7" s="5"/>
      <c r="BM7" s="83"/>
      <c r="BN7" s="283"/>
    </row>
    <row r="8" spans="1:66" ht="25.5" customHeight="1" x14ac:dyDescent="0.2">
      <c r="A8" s="2" t="s">
        <v>19</v>
      </c>
      <c r="B8" s="2" t="s">
        <v>7</v>
      </c>
      <c r="C8" s="2" t="s">
        <v>0</v>
      </c>
      <c r="D8" s="2" t="s">
        <v>1</v>
      </c>
      <c r="E8" s="2" t="s">
        <v>100</v>
      </c>
      <c r="F8" s="64" t="s">
        <v>3</v>
      </c>
      <c r="G8" s="8" t="s">
        <v>95</v>
      </c>
      <c r="H8" s="8" t="s">
        <v>38</v>
      </c>
      <c r="I8" s="8" t="s">
        <v>36</v>
      </c>
      <c r="J8" s="8" t="s">
        <v>37</v>
      </c>
      <c r="K8" s="8" t="s">
        <v>73</v>
      </c>
      <c r="L8" s="8" t="s">
        <v>74</v>
      </c>
      <c r="M8" s="2" t="s">
        <v>5</v>
      </c>
      <c r="N8" s="64" t="s">
        <v>16</v>
      </c>
      <c r="O8" s="8" t="s">
        <v>95</v>
      </c>
      <c r="P8" s="8" t="s">
        <v>38</v>
      </c>
      <c r="Q8" s="8" t="s">
        <v>36</v>
      </c>
      <c r="R8" s="8" t="s">
        <v>39</v>
      </c>
      <c r="S8" s="8" t="s">
        <v>73</v>
      </c>
      <c r="T8" s="8" t="s">
        <v>74</v>
      </c>
      <c r="U8" s="2" t="s">
        <v>5</v>
      </c>
      <c r="V8" s="64" t="s">
        <v>16</v>
      </c>
      <c r="W8" s="8" t="s">
        <v>95</v>
      </c>
      <c r="X8" s="8" t="s">
        <v>38</v>
      </c>
      <c r="Y8" s="8" t="s">
        <v>40</v>
      </c>
      <c r="Z8" s="8" t="s">
        <v>39</v>
      </c>
      <c r="AA8" s="8" t="s">
        <v>73</v>
      </c>
      <c r="AB8" s="8" t="s">
        <v>74</v>
      </c>
      <c r="AC8" s="2" t="s">
        <v>5</v>
      </c>
      <c r="AD8" s="64" t="s">
        <v>16</v>
      </c>
      <c r="AE8" s="8" t="s">
        <v>95</v>
      </c>
      <c r="AF8" s="8" t="s">
        <v>38</v>
      </c>
      <c r="AG8" s="8" t="s">
        <v>36</v>
      </c>
      <c r="AH8" s="8" t="s">
        <v>39</v>
      </c>
      <c r="AI8" s="8" t="s">
        <v>73</v>
      </c>
      <c r="AJ8" s="8" t="s">
        <v>74</v>
      </c>
      <c r="AK8" s="2" t="s">
        <v>5</v>
      </c>
      <c r="AL8" s="64" t="s">
        <v>16</v>
      </c>
      <c r="AM8" s="8" t="s">
        <v>95</v>
      </c>
      <c r="AN8" s="8" t="s">
        <v>38</v>
      </c>
      <c r="AO8" s="8" t="s">
        <v>36</v>
      </c>
      <c r="AP8" s="8" t="s">
        <v>39</v>
      </c>
      <c r="AQ8" s="8" t="s">
        <v>73</v>
      </c>
      <c r="AR8" s="8" t="s">
        <v>74</v>
      </c>
      <c r="AS8" s="2" t="s">
        <v>5</v>
      </c>
      <c r="AT8" s="64" t="s">
        <v>16</v>
      </c>
      <c r="AU8" s="8" t="s">
        <v>95</v>
      </c>
      <c r="AV8" s="8" t="s">
        <v>38</v>
      </c>
      <c r="AW8" s="8" t="s">
        <v>36</v>
      </c>
      <c r="AX8" s="8" t="s">
        <v>39</v>
      </c>
      <c r="AY8" s="8" t="s">
        <v>73</v>
      </c>
      <c r="AZ8" s="8" t="s">
        <v>74</v>
      </c>
      <c r="BA8" s="2" t="s">
        <v>5</v>
      </c>
      <c r="BB8" s="2" t="s">
        <v>16</v>
      </c>
      <c r="BC8" s="76" t="s">
        <v>23</v>
      </c>
      <c r="BD8" s="32" t="s">
        <v>4</v>
      </c>
      <c r="BE8" s="34" t="s">
        <v>23</v>
      </c>
      <c r="BF8" s="34" t="s">
        <v>23</v>
      </c>
      <c r="BG8" s="32" t="s">
        <v>4</v>
      </c>
      <c r="BH8" s="32" t="s">
        <v>4</v>
      </c>
      <c r="BI8" s="32" t="s">
        <v>23</v>
      </c>
      <c r="BJ8" s="32" t="s">
        <v>4</v>
      </c>
      <c r="BK8" s="32" t="s">
        <v>17</v>
      </c>
      <c r="BL8" s="32" t="s">
        <v>18</v>
      </c>
      <c r="BM8" s="32"/>
      <c r="BN8" s="2" t="s">
        <v>6</v>
      </c>
    </row>
  </sheetData>
  <mergeCells count="32">
    <mergeCell ref="O3:V3"/>
    <mergeCell ref="BC6:BH6"/>
    <mergeCell ref="W6:AD6"/>
    <mergeCell ref="W7:AD7"/>
    <mergeCell ref="A4:B4"/>
    <mergeCell ref="A5:B5"/>
    <mergeCell ref="G7:N7"/>
    <mergeCell ref="A6:E7"/>
    <mergeCell ref="O7:V7"/>
    <mergeCell ref="O4:V4"/>
    <mergeCell ref="BC5:BK5"/>
    <mergeCell ref="W3:BB5"/>
    <mergeCell ref="AU7:BB7"/>
    <mergeCell ref="AE6:AL6"/>
    <mergeCell ref="AE7:AL7"/>
    <mergeCell ref="AM7:AT7"/>
    <mergeCell ref="A1:BN1"/>
    <mergeCell ref="C3:E3"/>
    <mergeCell ref="C4:E4"/>
    <mergeCell ref="C5:E5"/>
    <mergeCell ref="BN3:BN7"/>
    <mergeCell ref="A3:B3"/>
    <mergeCell ref="F3:N3"/>
    <mergeCell ref="O6:V6"/>
    <mergeCell ref="BC4:BK4"/>
    <mergeCell ref="BC3:BK3"/>
    <mergeCell ref="F4:N4"/>
    <mergeCell ref="AU6:BB6"/>
    <mergeCell ref="G6:N6"/>
    <mergeCell ref="O5:V5"/>
    <mergeCell ref="F5:N5"/>
    <mergeCell ref="AM6:AT6"/>
  </mergeCells>
  <phoneticPr fontId="0" type="noConversion"/>
  <dataValidations count="14">
    <dataValidation type="whole" operator="lessThan" allowBlank="1" showInputMessage="1" showErrorMessage="1" error="De waarde is maximaal 500" sqref="H9:L65536 R9:T65536 AP9:AR65536 AX9:AZ65536 AA9:AB65536 AH9:AJ65536">
      <formula1>500</formula1>
    </dataValidation>
    <dataValidation type="whole" operator="lessThan" allowBlank="1" showInputMessage="1" showErrorMessage="1" error="De waarde is maximaal 200" sqref="BB2 AL2 AT2 AL8:AL65536 AT8:AT65536 BB8:BB65536 V8:V65536 N8:N65536 AD8:AD65536">
      <formula1>200</formula1>
    </dataValidation>
    <dataValidation operator="lessThan" allowBlank="1" showInputMessage="1" showErrorMessage="1" error="De waarde is maximaal 500" sqref="R8:T8 AA8:AB8 AI8:AJ8 AQ8:AR8 AY8:AZ8 H8:L8"/>
    <dataValidation type="whole" allowBlank="1" showInputMessage="1" showErrorMessage="1" sqref="BL3:BM3 O4">
      <formula1>1</formula1>
      <formula2>4</formula2>
    </dataValidation>
    <dataValidation type="whole" allowBlank="1" showInputMessage="1" showErrorMessage="1" sqref="BL4:BM4">
      <formula1>1</formula1>
      <formula2>2</formula2>
    </dataValidation>
    <dataValidation type="whole" operator="lessThan" allowBlank="1" showInputMessage="1" showErrorMessage="1" sqref="BL5:BM5">
      <formula1>9</formula1>
    </dataValidation>
    <dataValidation type="whole" operator="lessThan" allowBlank="1" showInputMessage="1" showErrorMessage="1" sqref="BL6:BM6">
      <formula1>340</formula1>
    </dataValidation>
    <dataValidation type="whole" operator="lessThanOrEqual" allowBlank="1" showInputMessage="1" showErrorMessage="1" sqref="X9:Z65536 X2:Z2 P2:Q2 P8:Q8 X8:Z8 P9:Q65536">
      <formula1>340</formula1>
    </dataValidation>
    <dataValidation type="whole" operator="lessThan" allowBlank="1" showInputMessage="1" showErrorMessage="1" sqref="U2 U8:U65536">
      <formula1>999</formula1>
    </dataValidation>
    <dataValidation type="whole" operator="lessThanOrEqual" allowBlank="1" showInputMessage="1" showErrorMessage="1" error="De waarde is maximaal 200" sqref="AN2:AO2 AV2:AW2 AF2:AG2 AN8:AO65536 AF8:AG65536 AV8:AW65536">
      <formula1>340</formula1>
    </dataValidation>
    <dataValidation type="whole" operator="lessThanOrEqual" allowBlank="1" showInputMessage="1" showErrorMessage="1" sqref="O5">
      <formula1>999</formula1>
    </dataValidation>
    <dataValidation type="whole" operator="lessThan" allowBlank="1" showInputMessage="1" showErrorMessage="1" sqref="O3">
      <formula1>99</formula1>
    </dataValidation>
    <dataValidation operator="lessThanOrEqual" allowBlank="1" showInputMessage="1" showErrorMessage="1" sqref="W1:W3 W8:W65536"/>
    <dataValidation operator="lessThanOrEqual" allowBlank="1" showInputMessage="1" showErrorMessage="1" error="De waarde is maximaal 200" sqref="AM1:AM2 AU1:AU2 AE1:AE2 AM8:AM65536 AE8:AE65536 AU8:AU65536"/>
  </dataValidations>
  <printOptions headings="1" gridLines="1"/>
  <pageMargins left="0.19685039370078741" right="0" top="0.98425196850393704" bottom="0.98425196850393704" header="0.51181102362204722" footer="0.51181102362204722"/>
  <pageSetup paperSize="9" scale="8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Button 1">
              <controlPr defaultSize="0" print="0" autoFill="0" autoPict="0" macro="[0]!KleinsteBepalen">
                <anchor moveWithCells="1" sizeWithCells="1">
                  <from>
                    <xdr:col>0</xdr:col>
                    <xdr:colOff>161925</xdr:colOff>
                    <xdr:row>5</xdr:row>
                    <xdr:rowOff>0</xdr:rowOff>
                  </from>
                  <to>
                    <xdr:col>2</xdr:col>
                    <xdr:colOff>485775</xdr:colOff>
                    <xdr:row>7</xdr:row>
                    <xdr:rowOff>9525</xdr:rowOff>
                  </to>
                </anchor>
              </controlPr>
            </control>
          </mc:Choice>
        </mc:AlternateContent>
        <mc:AlternateContent xmlns:mc="http://schemas.openxmlformats.org/markup-compatibility/2006">
          <mc:Choice Requires="x14">
            <control shapeId="159746" r:id="rId5" name="Button 2">
              <controlPr defaultSize="0" print="0" autoFill="0" autoPict="0" macro="[0]!Sort_Punten_1">
                <anchor moveWithCells="1" sizeWithCells="1">
                  <from>
                    <xdr:col>7</xdr:col>
                    <xdr:colOff>9525</xdr:colOff>
                    <xdr:row>7</xdr:row>
                    <xdr:rowOff>19050</xdr:rowOff>
                  </from>
                  <to>
                    <xdr:col>8</xdr:col>
                    <xdr:colOff>0</xdr:colOff>
                    <xdr:row>7</xdr:row>
                    <xdr:rowOff>190500</xdr:rowOff>
                  </to>
                </anchor>
              </controlPr>
            </control>
          </mc:Choice>
        </mc:AlternateContent>
        <mc:AlternateContent xmlns:mc="http://schemas.openxmlformats.org/markup-compatibility/2006">
          <mc:Choice Requires="x14">
            <control shapeId="159747" r:id="rId6" name="Button 3">
              <controlPr defaultSize="0" print="0" autoFill="0" autoPict="0" macro="[0]!Sort_Punten_2">
                <anchor moveWithCells="1" sizeWithCells="1">
                  <from>
                    <xdr:col>15</xdr:col>
                    <xdr:colOff>19050</xdr:colOff>
                    <xdr:row>7</xdr:row>
                    <xdr:rowOff>9525</xdr:rowOff>
                  </from>
                  <to>
                    <xdr:col>16</xdr:col>
                    <xdr:colOff>0</xdr:colOff>
                    <xdr:row>7</xdr:row>
                    <xdr:rowOff>161925</xdr:rowOff>
                  </to>
                </anchor>
              </controlPr>
            </control>
          </mc:Choice>
        </mc:AlternateContent>
        <mc:AlternateContent xmlns:mc="http://schemas.openxmlformats.org/markup-compatibility/2006">
          <mc:Choice Requires="x14">
            <control shapeId="159748" r:id="rId7" name="Button 4">
              <controlPr defaultSize="0" print="0" autoFill="0" autoPict="0" macro="[0]!Sort_Punten_3">
                <anchor moveWithCells="1" sizeWithCells="1">
                  <from>
                    <xdr:col>23</xdr:col>
                    <xdr:colOff>9525</xdr:colOff>
                    <xdr:row>7</xdr:row>
                    <xdr:rowOff>9525</xdr:rowOff>
                  </from>
                  <to>
                    <xdr:col>24</xdr:col>
                    <xdr:colOff>0</xdr:colOff>
                    <xdr:row>7</xdr:row>
                    <xdr:rowOff>190500</xdr:rowOff>
                  </to>
                </anchor>
              </controlPr>
            </control>
          </mc:Choice>
        </mc:AlternateContent>
        <mc:AlternateContent xmlns:mc="http://schemas.openxmlformats.org/markup-compatibility/2006">
          <mc:Choice Requires="x14">
            <control shapeId="159749" r:id="rId8" name="Button 5">
              <controlPr defaultSize="0" print="0" autoFill="0" autoPict="0" macro="[0]!Sort_Punten_4">
                <anchor moveWithCells="1" sizeWithCells="1">
                  <from>
                    <xdr:col>31</xdr:col>
                    <xdr:colOff>9525</xdr:colOff>
                    <xdr:row>7</xdr:row>
                    <xdr:rowOff>9525</xdr:rowOff>
                  </from>
                  <to>
                    <xdr:col>32</xdr:col>
                    <xdr:colOff>0</xdr:colOff>
                    <xdr:row>7</xdr:row>
                    <xdr:rowOff>180975</xdr:rowOff>
                  </to>
                </anchor>
              </controlPr>
            </control>
          </mc:Choice>
        </mc:AlternateContent>
        <mc:AlternateContent xmlns:mc="http://schemas.openxmlformats.org/markup-compatibility/2006">
          <mc:Choice Requires="x14">
            <control shapeId="159750" r:id="rId9" name="Button 6">
              <controlPr defaultSize="0" print="0" autoFill="0" autoPict="0" macro="[0]!verbergen">
                <anchor moveWithCells="1" sizeWithCells="1">
                  <from>
                    <xdr:col>65</xdr:col>
                    <xdr:colOff>9525</xdr:colOff>
                    <xdr:row>2</xdr:row>
                    <xdr:rowOff>9525</xdr:rowOff>
                  </from>
                  <to>
                    <xdr:col>66</xdr:col>
                    <xdr:colOff>0</xdr:colOff>
                    <xdr:row>4</xdr:row>
                    <xdr:rowOff>0</xdr:rowOff>
                  </to>
                </anchor>
              </controlPr>
            </control>
          </mc:Choice>
        </mc:AlternateContent>
        <mc:AlternateContent xmlns:mc="http://schemas.openxmlformats.org/markup-compatibility/2006">
          <mc:Choice Requires="x14">
            <control shapeId="159751" r:id="rId10" name="Button 7">
              <controlPr defaultSize="0" print="0" autoFill="0" autoPict="0" macro="[0]!Sort_Pl_Punten_1">
                <anchor moveWithCells="1" sizeWithCells="1">
                  <from>
                    <xdr:col>13</xdr:col>
                    <xdr:colOff>9525</xdr:colOff>
                    <xdr:row>6</xdr:row>
                    <xdr:rowOff>152400</xdr:rowOff>
                  </from>
                  <to>
                    <xdr:col>13</xdr:col>
                    <xdr:colOff>247650</xdr:colOff>
                    <xdr:row>8</xdr:row>
                    <xdr:rowOff>0</xdr:rowOff>
                  </to>
                </anchor>
              </controlPr>
            </control>
          </mc:Choice>
        </mc:AlternateContent>
        <mc:AlternateContent xmlns:mc="http://schemas.openxmlformats.org/markup-compatibility/2006">
          <mc:Choice Requires="x14">
            <control shapeId="159752" r:id="rId11" name="Button 8">
              <controlPr defaultSize="0" print="0" autoFill="0" autoPict="0" macro="[0]!Sort_Pl_Punten_2">
                <anchor moveWithCells="1" sizeWithCells="1">
                  <from>
                    <xdr:col>20</xdr:col>
                    <xdr:colOff>190500</xdr:colOff>
                    <xdr:row>7</xdr:row>
                    <xdr:rowOff>9525</xdr:rowOff>
                  </from>
                  <to>
                    <xdr:col>21</xdr:col>
                    <xdr:colOff>247650</xdr:colOff>
                    <xdr:row>8</xdr:row>
                    <xdr:rowOff>0</xdr:rowOff>
                  </to>
                </anchor>
              </controlPr>
            </control>
          </mc:Choice>
        </mc:AlternateContent>
        <mc:AlternateContent xmlns:mc="http://schemas.openxmlformats.org/markup-compatibility/2006">
          <mc:Choice Requires="x14">
            <control shapeId="159753" r:id="rId12" name="Button 9">
              <controlPr defaultSize="0" print="0" autoFill="0" autoPict="0" macro="[0]!Sort_Pl_Punten_3">
                <anchor moveWithCells="1" sizeWithCells="1">
                  <from>
                    <xdr:col>29</xdr:col>
                    <xdr:colOff>0</xdr:colOff>
                    <xdr:row>7</xdr:row>
                    <xdr:rowOff>28575</xdr:rowOff>
                  </from>
                  <to>
                    <xdr:col>30</xdr:col>
                    <xdr:colOff>0</xdr:colOff>
                    <xdr:row>8</xdr:row>
                    <xdr:rowOff>0</xdr:rowOff>
                  </to>
                </anchor>
              </controlPr>
            </control>
          </mc:Choice>
        </mc:AlternateContent>
        <mc:AlternateContent xmlns:mc="http://schemas.openxmlformats.org/markup-compatibility/2006">
          <mc:Choice Requires="x14">
            <control shapeId="159755" r:id="rId13" name="Button 11">
              <controlPr defaultSize="0" print="0" autoFill="0" autoPict="0" macro="[0]!Sort_Beste_Punten">
                <anchor moveWithCells="1" sizeWithCells="1">
                  <from>
                    <xdr:col>57</xdr:col>
                    <xdr:colOff>0</xdr:colOff>
                    <xdr:row>7</xdr:row>
                    <xdr:rowOff>19050</xdr:rowOff>
                  </from>
                  <to>
                    <xdr:col>60</xdr:col>
                    <xdr:colOff>390525</xdr:colOff>
                    <xdr:row>7</xdr:row>
                    <xdr:rowOff>314325</xdr:rowOff>
                  </to>
                </anchor>
              </controlPr>
            </control>
          </mc:Choice>
        </mc:AlternateContent>
        <mc:AlternateContent xmlns:mc="http://schemas.openxmlformats.org/markup-compatibility/2006">
          <mc:Choice Requires="x14">
            <control shapeId="159756" r:id="rId14" name="Button 12">
              <controlPr defaultSize="0" print="0" autoFill="0" autoPict="0" macro="[0]!Sort_Totaal_Punten">
                <anchor moveWithCells="1" sizeWithCells="1">
                  <from>
                    <xdr:col>61</xdr:col>
                    <xdr:colOff>9525</xdr:colOff>
                    <xdr:row>7</xdr:row>
                    <xdr:rowOff>28575</xdr:rowOff>
                  </from>
                  <to>
                    <xdr:col>61</xdr:col>
                    <xdr:colOff>381000</xdr:colOff>
                    <xdr:row>8</xdr:row>
                    <xdr:rowOff>0</xdr:rowOff>
                  </to>
                </anchor>
              </controlPr>
            </control>
          </mc:Choice>
        </mc:AlternateContent>
        <mc:AlternateContent xmlns:mc="http://schemas.openxmlformats.org/markup-compatibility/2006">
          <mc:Choice Requires="x14">
            <control shapeId="159757" r:id="rId15" name="Button 13">
              <controlPr defaultSize="0" print="0" autoFill="0" autoPict="0" macro="[0]!Sort_Plaatsing">
                <anchor moveWithCells="1" sizeWithCells="1">
                  <from>
                    <xdr:col>0</xdr:col>
                    <xdr:colOff>0</xdr:colOff>
                    <xdr:row>7</xdr:row>
                    <xdr:rowOff>28575</xdr:rowOff>
                  </from>
                  <to>
                    <xdr:col>1</xdr:col>
                    <xdr:colOff>9525</xdr:colOff>
                    <xdr:row>8</xdr:row>
                    <xdr:rowOff>0</xdr:rowOff>
                  </to>
                </anchor>
              </controlPr>
            </control>
          </mc:Choice>
        </mc:AlternateContent>
        <mc:AlternateContent xmlns:mc="http://schemas.openxmlformats.org/markup-compatibility/2006">
          <mc:Choice Requires="x14">
            <control shapeId="159758" r:id="rId16" name="Button 14">
              <controlPr defaultSize="0" print="0" autoFill="0" autoPict="0" macro="[0]!Sort_Punten_5">
                <anchor moveWithCells="1" sizeWithCells="1">
                  <from>
                    <xdr:col>39</xdr:col>
                    <xdr:colOff>9525</xdr:colOff>
                    <xdr:row>7</xdr:row>
                    <xdr:rowOff>9525</xdr:rowOff>
                  </from>
                  <to>
                    <xdr:col>40</xdr:col>
                    <xdr:colOff>0</xdr:colOff>
                    <xdr:row>7</xdr:row>
                    <xdr:rowOff>180975</xdr:rowOff>
                  </to>
                </anchor>
              </controlPr>
            </control>
          </mc:Choice>
        </mc:AlternateContent>
        <mc:AlternateContent xmlns:mc="http://schemas.openxmlformats.org/markup-compatibility/2006">
          <mc:Choice Requires="x14">
            <control shapeId="159760" r:id="rId17" name="Button 16">
              <controlPr defaultSize="0" print="0" autoFill="0" autoPict="0" macro="[0]!Sort_Punten_6">
                <anchor moveWithCells="1" sizeWithCells="1">
                  <from>
                    <xdr:col>47</xdr:col>
                    <xdr:colOff>9525</xdr:colOff>
                    <xdr:row>7</xdr:row>
                    <xdr:rowOff>9525</xdr:rowOff>
                  </from>
                  <to>
                    <xdr:col>48</xdr:col>
                    <xdr:colOff>0</xdr:colOff>
                    <xdr:row>7</xdr:row>
                    <xdr:rowOff>180975</xdr:rowOff>
                  </to>
                </anchor>
              </controlPr>
            </control>
          </mc:Choice>
        </mc:AlternateContent>
        <mc:AlternateContent xmlns:mc="http://schemas.openxmlformats.org/markup-compatibility/2006">
          <mc:Choice Requires="x14">
            <control shapeId="159762" r:id="rId18" name="Button 18">
              <controlPr defaultSize="0" print="0" autoFill="0" autoPict="0" macro="[0]!Verberg_Ex_Aequo_1">
                <anchor moveWithCells="1" sizeWithCells="1">
                  <from>
                    <xdr:col>10</xdr:col>
                    <xdr:colOff>19050</xdr:colOff>
                    <xdr:row>7</xdr:row>
                    <xdr:rowOff>9525</xdr:rowOff>
                  </from>
                  <to>
                    <xdr:col>11</xdr:col>
                    <xdr:colOff>190500</xdr:colOff>
                    <xdr:row>8</xdr:row>
                    <xdr:rowOff>0</xdr:rowOff>
                  </to>
                </anchor>
              </controlPr>
            </control>
          </mc:Choice>
        </mc:AlternateContent>
        <mc:AlternateContent xmlns:mc="http://schemas.openxmlformats.org/markup-compatibility/2006">
          <mc:Choice Requires="x14">
            <control shapeId="159768" r:id="rId19" name="Button 24">
              <controlPr defaultSize="0" print="0" autoFill="0" autoPict="0" macro="[0]!Kopieren">
                <anchor moveWithCells="1" sizeWithCells="1">
                  <from>
                    <xdr:col>2</xdr:col>
                    <xdr:colOff>657225</xdr:colOff>
                    <xdr:row>5</xdr:row>
                    <xdr:rowOff>0</xdr:rowOff>
                  </from>
                  <to>
                    <xdr:col>5</xdr:col>
                    <xdr:colOff>0</xdr:colOff>
                    <xdr:row>6</xdr:row>
                    <xdr:rowOff>152400</xdr:rowOff>
                  </to>
                </anchor>
              </controlPr>
            </control>
          </mc:Choice>
        </mc:AlternateContent>
        <mc:AlternateContent xmlns:mc="http://schemas.openxmlformats.org/markup-compatibility/2006">
          <mc:Choice Requires="x14">
            <control shapeId="159769" r:id="rId20" name="Button 25">
              <controlPr defaultSize="0" print="0" autoFill="0" autoPict="0" macro="[0]!Sort_Naam">
                <anchor moveWithCells="1" sizeWithCells="1">
                  <from>
                    <xdr:col>2</xdr:col>
                    <xdr:colOff>0</xdr:colOff>
                    <xdr:row>7</xdr:row>
                    <xdr:rowOff>9525</xdr:rowOff>
                  </from>
                  <to>
                    <xdr:col>3</xdr:col>
                    <xdr:colOff>0</xdr:colOff>
                    <xdr:row>7</xdr:row>
                    <xdr:rowOff>190500</xdr:rowOff>
                  </to>
                </anchor>
              </controlPr>
            </control>
          </mc:Choice>
        </mc:AlternateContent>
        <mc:AlternateContent xmlns:mc="http://schemas.openxmlformats.org/markup-compatibility/2006">
          <mc:Choice Requires="x14">
            <control shapeId="159770" r:id="rId21" name="Button 26">
              <controlPr defaultSize="0" print="0" autoFill="0" autoPict="0" macro="[0]!Verberg_Ex_Aequo_2">
                <anchor moveWithCells="1" sizeWithCells="1">
                  <from>
                    <xdr:col>18</xdr:col>
                    <xdr:colOff>19050</xdr:colOff>
                    <xdr:row>7</xdr:row>
                    <xdr:rowOff>9525</xdr:rowOff>
                  </from>
                  <to>
                    <xdr:col>19</xdr:col>
                    <xdr:colOff>190500</xdr:colOff>
                    <xdr:row>8</xdr:row>
                    <xdr:rowOff>0</xdr:rowOff>
                  </to>
                </anchor>
              </controlPr>
            </control>
          </mc:Choice>
        </mc:AlternateContent>
        <mc:AlternateContent xmlns:mc="http://schemas.openxmlformats.org/markup-compatibility/2006">
          <mc:Choice Requires="x14">
            <control shapeId="159771" r:id="rId22" name="Button 27">
              <controlPr defaultSize="0" print="0" autoFill="0" autoPict="0" macro="[0]!Verberg_Ex_Aequo_3">
                <anchor moveWithCells="1" sizeWithCells="1">
                  <from>
                    <xdr:col>26</xdr:col>
                    <xdr:colOff>19050</xdr:colOff>
                    <xdr:row>7</xdr:row>
                    <xdr:rowOff>9525</xdr:rowOff>
                  </from>
                  <to>
                    <xdr:col>27</xdr:col>
                    <xdr:colOff>190500</xdr:colOff>
                    <xdr:row>8</xdr:row>
                    <xdr:rowOff>0</xdr:rowOff>
                  </to>
                </anchor>
              </controlPr>
            </control>
          </mc:Choice>
        </mc:AlternateContent>
        <mc:AlternateContent xmlns:mc="http://schemas.openxmlformats.org/markup-compatibility/2006">
          <mc:Choice Requires="x14">
            <control shapeId="159772" r:id="rId23" name="Button 28">
              <controlPr defaultSize="0" print="0" autoFill="0" autoPict="0" macro="[0]!Verberg_Ex_Aequo_4">
                <anchor moveWithCells="1" sizeWithCells="1">
                  <from>
                    <xdr:col>30</xdr:col>
                    <xdr:colOff>0</xdr:colOff>
                    <xdr:row>7</xdr:row>
                    <xdr:rowOff>9525</xdr:rowOff>
                  </from>
                  <to>
                    <xdr:col>35</xdr:col>
                    <xdr:colOff>190500</xdr:colOff>
                    <xdr:row>8</xdr:row>
                    <xdr:rowOff>0</xdr:rowOff>
                  </to>
                </anchor>
              </controlPr>
            </control>
          </mc:Choice>
        </mc:AlternateContent>
        <mc:AlternateContent xmlns:mc="http://schemas.openxmlformats.org/markup-compatibility/2006">
          <mc:Choice Requires="x14">
            <control shapeId="159773" r:id="rId24" name="Button 29">
              <controlPr defaultSize="0" print="0" autoFill="0" autoPict="0" macro="[0]!Verberg_Ex_Aequo_5">
                <anchor moveWithCells="1" sizeWithCells="1">
                  <from>
                    <xdr:col>38</xdr:col>
                    <xdr:colOff>0</xdr:colOff>
                    <xdr:row>7</xdr:row>
                    <xdr:rowOff>9525</xdr:rowOff>
                  </from>
                  <to>
                    <xdr:col>43</xdr:col>
                    <xdr:colOff>190500</xdr:colOff>
                    <xdr:row>8</xdr:row>
                    <xdr:rowOff>0</xdr:rowOff>
                  </to>
                </anchor>
              </controlPr>
            </control>
          </mc:Choice>
        </mc:AlternateContent>
        <mc:AlternateContent xmlns:mc="http://schemas.openxmlformats.org/markup-compatibility/2006">
          <mc:Choice Requires="x14">
            <control shapeId="159774" r:id="rId25" name="Button 30">
              <controlPr defaultSize="0" print="0" autoFill="0" autoPict="0" macro="[0]!Verberg_Ex_Aequo_6">
                <anchor moveWithCells="1" sizeWithCells="1">
                  <from>
                    <xdr:col>46</xdr:col>
                    <xdr:colOff>0</xdr:colOff>
                    <xdr:row>7</xdr:row>
                    <xdr:rowOff>9525</xdr:rowOff>
                  </from>
                  <to>
                    <xdr:col>51</xdr:col>
                    <xdr:colOff>190500</xdr:colOff>
                    <xdr:row>8</xdr:row>
                    <xdr:rowOff>0</xdr:rowOff>
                  </to>
                </anchor>
              </controlPr>
            </control>
          </mc:Choice>
        </mc:AlternateContent>
        <mc:AlternateContent xmlns:mc="http://schemas.openxmlformats.org/markup-compatibility/2006">
          <mc:Choice Requires="x14">
            <control shapeId="159775" r:id="rId26" name="Button 31">
              <controlPr defaultSize="0" print="0" autoFill="0" autoPict="0" macro="[0]!Sort_Pl_Punten_4">
                <anchor moveWithCells="1" sizeWithCells="1">
                  <from>
                    <xdr:col>30</xdr:col>
                    <xdr:colOff>0</xdr:colOff>
                    <xdr:row>7</xdr:row>
                    <xdr:rowOff>28575</xdr:rowOff>
                  </from>
                  <to>
                    <xdr:col>38</xdr:col>
                    <xdr:colOff>0</xdr:colOff>
                    <xdr:row>8</xdr:row>
                    <xdr:rowOff>0</xdr:rowOff>
                  </to>
                </anchor>
              </controlPr>
            </control>
          </mc:Choice>
        </mc:AlternateContent>
        <mc:AlternateContent xmlns:mc="http://schemas.openxmlformats.org/markup-compatibility/2006">
          <mc:Choice Requires="x14">
            <control shapeId="159776" r:id="rId27" name="Button 32">
              <controlPr defaultSize="0" print="0" autoFill="0" autoPict="0" macro="[0]!Sort_Pl_Punten_5">
                <anchor moveWithCells="1" sizeWithCells="1">
                  <from>
                    <xdr:col>38</xdr:col>
                    <xdr:colOff>0</xdr:colOff>
                    <xdr:row>7</xdr:row>
                    <xdr:rowOff>28575</xdr:rowOff>
                  </from>
                  <to>
                    <xdr:col>46</xdr:col>
                    <xdr:colOff>0</xdr:colOff>
                    <xdr:row>8</xdr:row>
                    <xdr:rowOff>0</xdr:rowOff>
                  </to>
                </anchor>
              </controlPr>
            </control>
          </mc:Choice>
        </mc:AlternateContent>
        <mc:AlternateContent xmlns:mc="http://schemas.openxmlformats.org/markup-compatibility/2006">
          <mc:Choice Requires="x14">
            <control shapeId="159777" r:id="rId28" name="Button 33">
              <controlPr defaultSize="0" print="0" autoFill="0" autoPict="0" macro="[0]!Sort_Pl_Punten_6">
                <anchor moveWithCells="1" sizeWithCells="1">
                  <from>
                    <xdr:col>46</xdr:col>
                    <xdr:colOff>0</xdr:colOff>
                    <xdr:row>7</xdr:row>
                    <xdr:rowOff>28575</xdr:rowOff>
                  </from>
                  <to>
                    <xdr:col>46</xdr:col>
                    <xdr:colOff>0</xdr:colOff>
                    <xdr:row>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86">
    <pageSetUpPr fitToPage="1"/>
  </sheetPr>
  <dimension ref="A1:BN27"/>
  <sheetViews>
    <sheetView workbookViewId="0">
      <pane xSplit="5" ySplit="8" topLeftCell="F9" activePane="bottomRight" state="frozen"/>
      <selection activeCell="C5" sqref="C5:E5"/>
      <selection pane="topRight" activeCell="C5" sqref="C5:E5"/>
      <selection pane="bottomLeft" activeCell="C5" sqref="C5:E5"/>
      <selection pane="bottomRight" activeCell="BN18" sqref="BN18"/>
    </sheetView>
  </sheetViews>
  <sheetFormatPr defaultColWidth="9.140625" defaultRowHeight="12.75" x14ac:dyDescent="0.2"/>
  <cols>
    <col min="1" max="1" width="3.28515625" style="169" bestFit="1" customWidth="1"/>
    <col min="2" max="2" width="10.140625" style="169" customWidth="1"/>
    <col min="3" max="4" width="22.7109375" style="169" customWidth="1"/>
    <col min="5" max="5" width="4.140625" style="169" hidden="1" customWidth="1"/>
    <col min="6" max="6" width="18.7109375" style="169" customWidth="1"/>
    <col min="7" max="7" width="2.7109375" style="188" customWidth="1"/>
    <col min="8" max="8" width="5.7109375" style="188" customWidth="1"/>
    <col min="9" max="9" width="5.7109375" style="188" hidden="1" customWidth="1"/>
    <col min="10" max="10" width="5.7109375" style="162" hidden="1" customWidth="1"/>
    <col min="11" max="12" width="3.7109375" style="188" customWidth="1"/>
    <col min="13" max="13" width="3" style="188" customWidth="1"/>
    <col min="14" max="14" width="3.85546875" style="189" customWidth="1"/>
    <col min="15" max="15" width="2.7109375" style="190" customWidth="1"/>
    <col min="16" max="16" width="5.7109375" style="190" customWidth="1"/>
    <col min="17" max="17" width="5.7109375" style="190" hidden="1" customWidth="1"/>
    <col min="18" max="18" width="5.7109375" style="164" hidden="1" customWidth="1"/>
    <col min="19" max="20" width="3.7109375" style="190" customWidth="1"/>
    <col min="21" max="21" width="3" style="190" customWidth="1"/>
    <col min="22" max="22" width="3.85546875" style="191" customWidth="1"/>
    <col min="23" max="23" width="2.7109375" style="192" customWidth="1"/>
    <col min="24" max="24" width="5.7109375" style="192" customWidth="1"/>
    <col min="25" max="25" width="5.7109375" style="192" hidden="1" customWidth="1"/>
    <col min="26" max="26" width="5.7109375" style="166" hidden="1" customWidth="1"/>
    <col min="27" max="28" width="3.7109375" style="192" customWidth="1"/>
    <col min="29" max="29" width="3" style="192" customWidth="1"/>
    <col min="30" max="30" width="3.85546875" style="193" customWidth="1"/>
    <col min="31" max="31" width="2.7109375" style="190" hidden="1" customWidth="1"/>
    <col min="32" max="33" width="5.7109375" style="190" hidden="1" customWidth="1"/>
    <col min="34" max="34" width="5.7109375" style="164" hidden="1" customWidth="1"/>
    <col min="35" max="36" width="3.7109375" style="190" hidden="1" customWidth="1"/>
    <col min="37" max="37" width="3" style="190" hidden="1" customWidth="1"/>
    <col min="38" max="38" width="3.85546875" style="191" hidden="1" customWidth="1"/>
    <col min="39" max="39" width="2.7109375" style="192" hidden="1" customWidth="1"/>
    <col min="40" max="41" width="5.7109375" style="192" hidden="1" customWidth="1"/>
    <col min="42" max="42" width="5.7109375" style="166" hidden="1" customWidth="1"/>
    <col min="43" max="44" width="3.7109375" style="192" hidden="1" customWidth="1"/>
    <col min="45" max="45" width="3" style="192" hidden="1" customWidth="1"/>
    <col min="46" max="46" width="3.85546875" style="193" hidden="1" customWidth="1"/>
    <col min="47" max="47" width="2.7109375" style="190" hidden="1" customWidth="1"/>
    <col min="48" max="49" width="5.7109375" style="190" hidden="1" customWidth="1"/>
    <col min="50" max="50" width="5.7109375" style="164" hidden="1" customWidth="1"/>
    <col min="51" max="52" width="3.7109375" style="190" hidden="1" customWidth="1"/>
    <col min="53" max="53" width="3" style="190" hidden="1" customWidth="1"/>
    <col min="54" max="54" width="3.85546875" style="190" hidden="1" customWidth="1"/>
    <col min="55" max="55" width="5.28515625" style="159" customWidth="1"/>
    <col min="56" max="56" width="6.140625" style="159" hidden="1" customWidth="1"/>
    <col min="57" max="57" width="5.28515625" style="159" customWidth="1"/>
    <col min="58" max="58" width="5.28515625" style="159" hidden="1" customWidth="1"/>
    <col min="59" max="60" width="6" style="159" hidden="1" customWidth="1"/>
    <col min="61" max="61" width="6" style="159" customWidth="1"/>
    <col min="62" max="62" width="6" style="159" hidden="1" customWidth="1"/>
    <col min="63" max="63" width="4" style="169" customWidth="1"/>
    <col min="64" max="64" width="4.85546875" style="169" customWidth="1"/>
    <col min="65" max="65" width="5.5703125" style="169" customWidth="1"/>
    <col min="66" max="66" width="17.28515625" style="169" customWidth="1"/>
    <col min="67" max="16384" width="9.140625" style="159"/>
  </cols>
  <sheetData>
    <row r="1" spans="1:66" x14ac:dyDescent="0.2">
      <c r="A1" s="218" t="s">
        <v>8</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20"/>
    </row>
    <row r="2" spans="1:66" ht="12.75" hidden="1" customHeight="1" x14ac:dyDescent="0.2">
      <c r="A2" s="160"/>
      <c r="B2" s="160"/>
      <c r="C2" s="160">
        <v>1</v>
      </c>
      <c r="D2" s="160">
        <f>FLOOR((C2+3)/4,1)</f>
        <v>1</v>
      </c>
      <c r="E2" s="160"/>
      <c r="F2" s="160"/>
      <c r="G2" s="161"/>
      <c r="H2" s="161">
        <v>192</v>
      </c>
      <c r="I2" s="162">
        <v>190</v>
      </c>
      <c r="J2" s="162">
        <f>H2+I2</f>
        <v>382</v>
      </c>
      <c r="K2" s="162"/>
      <c r="L2" s="162"/>
      <c r="M2" s="162"/>
      <c r="N2" s="163">
        <v>1</v>
      </c>
      <c r="O2" s="164"/>
      <c r="P2" s="164">
        <v>193</v>
      </c>
      <c r="Q2" s="164">
        <v>193</v>
      </c>
      <c r="R2" s="164">
        <f>P2+Q2</f>
        <v>386</v>
      </c>
      <c r="S2" s="164"/>
      <c r="T2" s="164"/>
      <c r="U2" s="164"/>
      <c r="V2" s="165">
        <v>2</v>
      </c>
      <c r="W2" s="166"/>
      <c r="X2" s="166">
        <v>198</v>
      </c>
      <c r="Y2" s="166">
        <v>198</v>
      </c>
      <c r="Z2" s="166">
        <f>X2+Y2</f>
        <v>396</v>
      </c>
      <c r="AA2" s="166"/>
      <c r="AB2" s="166"/>
      <c r="AC2" s="166"/>
      <c r="AD2" s="167">
        <v>3</v>
      </c>
      <c r="AE2" s="164"/>
      <c r="AF2" s="164">
        <v>177</v>
      </c>
      <c r="AG2" s="164">
        <v>177</v>
      </c>
      <c r="AH2" s="164">
        <f>AF2+AG2</f>
        <v>354</v>
      </c>
      <c r="AI2" s="164"/>
      <c r="AJ2" s="164"/>
      <c r="AK2" s="164"/>
      <c r="AL2" s="165">
        <v>4</v>
      </c>
      <c r="AM2" s="166"/>
      <c r="AN2" s="166">
        <v>178</v>
      </c>
      <c r="AO2" s="166">
        <v>178</v>
      </c>
      <c r="AP2" s="166">
        <f>AN2+AO2</f>
        <v>356</v>
      </c>
      <c r="AQ2" s="166"/>
      <c r="AR2" s="166"/>
      <c r="AS2" s="166"/>
      <c r="AT2" s="167">
        <v>5</v>
      </c>
      <c r="AU2" s="164"/>
      <c r="AV2" s="164">
        <v>179</v>
      </c>
      <c r="AW2" s="164">
        <v>179</v>
      </c>
      <c r="AX2" s="164">
        <f>AV2+AW2</f>
        <v>358</v>
      </c>
      <c r="AY2" s="164"/>
      <c r="AZ2" s="164"/>
      <c r="BA2" s="164"/>
      <c r="BB2" s="164">
        <v>6</v>
      </c>
      <c r="BC2" s="159">
        <f>N2+V2+AD2+AL2+AT2+BB2</f>
        <v>21</v>
      </c>
      <c r="BD2" s="159">
        <f>J2+R2+Z2+AH2+AP2+AX2</f>
        <v>2232</v>
      </c>
      <c r="BE2" s="168">
        <f>IF($O$4&gt;0,(LARGE(($N2,$V2,$AD2,$AL2,$AT2,$BB2),1)),"0")</f>
        <v>6</v>
      </c>
      <c r="BF2" s="168">
        <f>IF($O$4&gt;0,(LARGE(($N2,$V2,$AD2,$AL2,$AT2,$BB2),2)),"0")</f>
        <v>5</v>
      </c>
      <c r="BG2" s="159">
        <v>354</v>
      </c>
      <c r="BH2" s="159">
        <v>354</v>
      </c>
      <c r="BI2" s="168">
        <f>BC2-BE2-BF2</f>
        <v>10</v>
      </c>
      <c r="BJ2" s="159">
        <f>BD2-BG2-BH2</f>
        <v>1524</v>
      </c>
      <c r="BK2" s="159"/>
      <c r="BL2" s="159"/>
      <c r="BN2" s="159"/>
    </row>
    <row r="3" spans="1:66" x14ac:dyDescent="0.2">
      <c r="A3" s="199" t="s">
        <v>9</v>
      </c>
      <c r="B3" s="201"/>
      <c r="C3" s="221" t="str">
        <f>[1]Instellingen!B3</f>
        <v>Kring NVF</v>
      </c>
      <c r="D3" s="222"/>
      <c r="E3" s="223"/>
      <c r="F3" s="199" t="s">
        <v>43</v>
      </c>
      <c r="G3" s="200"/>
      <c r="H3" s="200"/>
      <c r="I3" s="200"/>
      <c r="J3" s="200"/>
      <c r="K3" s="200"/>
      <c r="L3" s="200"/>
      <c r="M3" s="200"/>
      <c r="N3" s="201"/>
      <c r="O3" s="224">
        <v>4</v>
      </c>
      <c r="P3" s="225"/>
      <c r="Q3" s="225"/>
      <c r="R3" s="225"/>
      <c r="S3" s="225"/>
      <c r="T3" s="225"/>
      <c r="U3" s="225"/>
      <c r="V3" s="226"/>
      <c r="W3" s="227"/>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9"/>
      <c r="BC3" s="199" t="s">
        <v>41</v>
      </c>
      <c r="BD3" s="200"/>
      <c r="BE3" s="200"/>
      <c r="BF3" s="200"/>
      <c r="BG3" s="200"/>
      <c r="BH3" s="200"/>
      <c r="BI3" s="200"/>
      <c r="BJ3" s="200"/>
      <c r="BK3" s="201"/>
      <c r="BL3" s="170">
        <f>[1]Instellingen!B6</f>
        <v>3</v>
      </c>
      <c r="BM3" s="227"/>
      <c r="BN3" s="228"/>
    </row>
    <row r="4" spans="1:66" x14ac:dyDescent="0.2">
      <c r="A4" s="199" t="s">
        <v>10</v>
      </c>
      <c r="B4" s="201"/>
      <c r="C4" s="236" t="s">
        <v>30</v>
      </c>
      <c r="D4" s="222"/>
      <c r="E4" s="223"/>
      <c r="F4" s="199" t="s">
        <v>72</v>
      </c>
      <c r="G4" s="200"/>
      <c r="H4" s="200"/>
      <c r="I4" s="200"/>
      <c r="J4" s="200"/>
      <c r="K4" s="200"/>
      <c r="L4" s="200"/>
      <c r="M4" s="200"/>
      <c r="N4" s="201"/>
      <c r="O4" s="196">
        <f>[1]Instellingen!B7</f>
        <v>1</v>
      </c>
      <c r="P4" s="197"/>
      <c r="Q4" s="197"/>
      <c r="R4" s="197"/>
      <c r="S4" s="197"/>
      <c r="T4" s="197"/>
      <c r="U4" s="197"/>
      <c r="V4" s="198"/>
      <c r="W4" s="230"/>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2"/>
      <c r="BC4" s="199"/>
      <c r="BD4" s="200"/>
      <c r="BE4" s="200"/>
      <c r="BF4" s="200"/>
      <c r="BG4" s="200"/>
      <c r="BH4" s="200"/>
      <c r="BI4" s="200"/>
      <c r="BJ4" s="200"/>
      <c r="BK4" s="201"/>
      <c r="BL4" s="170"/>
      <c r="BM4" s="230"/>
      <c r="BN4" s="231"/>
    </row>
    <row r="5" spans="1:66" x14ac:dyDescent="0.2">
      <c r="A5" s="199" t="s">
        <v>11</v>
      </c>
      <c r="B5" s="201"/>
      <c r="C5" s="236"/>
      <c r="D5" s="222"/>
      <c r="E5" s="223"/>
      <c r="F5" s="199" t="s">
        <v>12</v>
      </c>
      <c r="G5" s="200"/>
      <c r="H5" s="200"/>
      <c r="I5" s="200"/>
      <c r="J5" s="200"/>
      <c r="K5" s="200"/>
      <c r="L5" s="200"/>
      <c r="M5" s="200"/>
      <c r="N5" s="201"/>
      <c r="O5" s="196">
        <f>[1]Instellingen!B5</f>
        <v>99</v>
      </c>
      <c r="P5" s="197"/>
      <c r="Q5" s="197"/>
      <c r="R5" s="197"/>
      <c r="S5" s="197"/>
      <c r="T5" s="197"/>
      <c r="U5" s="197"/>
      <c r="V5" s="198"/>
      <c r="W5" s="233"/>
      <c r="X5" s="234"/>
      <c r="Y5" s="234"/>
      <c r="Z5" s="234"/>
      <c r="AA5" s="234"/>
      <c r="AB5" s="234"/>
      <c r="AC5" s="234"/>
      <c r="AD5" s="234"/>
      <c r="AE5" s="234"/>
      <c r="AF5" s="234"/>
      <c r="AG5" s="234"/>
      <c r="AH5" s="234"/>
      <c r="AI5" s="234"/>
      <c r="AJ5" s="234"/>
      <c r="AK5" s="234"/>
      <c r="AL5" s="234"/>
      <c r="AM5" s="234"/>
      <c r="AN5" s="234"/>
      <c r="AO5" s="234"/>
      <c r="AP5" s="234"/>
      <c r="AQ5" s="234"/>
      <c r="AR5" s="234"/>
      <c r="AS5" s="234"/>
      <c r="AT5" s="234"/>
      <c r="AU5" s="234"/>
      <c r="AV5" s="234"/>
      <c r="AW5" s="234"/>
      <c r="AX5" s="234"/>
      <c r="AY5" s="234"/>
      <c r="AZ5" s="234"/>
      <c r="BA5" s="234"/>
      <c r="BB5" s="235"/>
      <c r="BC5" s="199" t="s">
        <v>13</v>
      </c>
      <c r="BD5" s="200"/>
      <c r="BE5" s="200"/>
      <c r="BF5" s="200"/>
      <c r="BG5" s="200"/>
      <c r="BH5" s="200"/>
      <c r="BI5" s="200"/>
      <c r="BJ5" s="200"/>
      <c r="BK5" s="201"/>
      <c r="BL5" s="171">
        <v>2</v>
      </c>
      <c r="BM5" s="230"/>
      <c r="BN5" s="231"/>
    </row>
    <row r="6" spans="1:66" ht="12.75" customHeight="1" x14ac:dyDescent="0.2">
      <c r="A6" s="202"/>
      <c r="B6" s="202"/>
      <c r="C6" s="202"/>
      <c r="D6" s="202"/>
      <c r="E6" s="203"/>
      <c r="F6" s="172" t="s">
        <v>14</v>
      </c>
      <c r="G6" s="206" t="str">
        <f>[1]Instellingen!B36</f>
        <v>Hulshorst/WenumWiesel</v>
      </c>
      <c r="H6" s="207"/>
      <c r="I6" s="207"/>
      <c r="J6" s="207"/>
      <c r="K6" s="207"/>
      <c r="L6" s="207"/>
      <c r="M6" s="207"/>
      <c r="N6" s="208"/>
      <c r="O6" s="209" t="str">
        <f>[1]Instellingen!B37</f>
        <v>Nunspeet/Wezep</v>
      </c>
      <c r="P6" s="210"/>
      <c r="Q6" s="210"/>
      <c r="R6" s="210"/>
      <c r="S6" s="210"/>
      <c r="T6" s="210"/>
      <c r="U6" s="210"/>
      <c r="V6" s="211"/>
      <c r="W6" s="212" t="str">
        <f>[1]Instellingen!B38</f>
        <v>Vaassen/Hulshorst</v>
      </c>
      <c r="X6" s="213"/>
      <c r="Y6" s="213"/>
      <c r="Z6" s="213"/>
      <c r="AA6" s="213"/>
      <c r="AB6" s="213"/>
      <c r="AC6" s="213"/>
      <c r="AD6" s="214"/>
      <c r="AE6" s="209">
        <f>[1]Instellingen!B39</f>
        <v>0</v>
      </c>
      <c r="AF6" s="210"/>
      <c r="AG6" s="210"/>
      <c r="AH6" s="210"/>
      <c r="AI6" s="210"/>
      <c r="AJ6" s="210"/>
      <c r="AK6" s="210"/>
      <c r="AL6" s="211"/>
      <c r="AM6" s="212">
        <f>[1]Instellingen!B40</f>
        <v>0</v>
      </c>
      <c r="AN6" s="213"/>
      <c r="AO6" s="213"/>
      <c r="AP6" s="213"/>
      <c r="AQ6" s="213"/>
      <c r="AR6" s="213"/>
      <c r="AS6" s="213"/>
      <c r="AT6" s="214"/>
      <c r="AU6" s="209">
        <f>[1]Instellingen!B41</f>
        <v>0</v>
      </c>
      <c r="AV6" s="210"/>
      <c r="AW6" s="210"/>
      <c r="AX6" s="210"/>
      <c r="AY6" s="210"/>
      <c r="AZ6" s="210"/>
      <c r="BA6" s="210"/>
      <c r="BB6" s="211"/>
      <c r="BC6" s="199" t="s">
        <v>34</v>
      </c>
      <c r="BD6" s="200"/>
      <c r="BE6" s="200"/>
      <c r="BF6" s="200"/>
      <c r="BG6" s="200"/>
      <c r="BH6" s="201"/>
      <c r="BI6" s="173" t="s">
        <v>35</v>
      </c>
      <c r="BJ6" s="174"/>
      <c r="BK6" s="175"/>
      <c r="BL6" s="176">
        <v>180</v>
      </c>
      <c r="BM6" s="230"/>
      <c r="BN6" s="231"/>
    </row>
    <row r="7" spans="1:66" ht="12.75" customHeight="1" x14ac:dyDescent="0.2">
      <c r="A7" s="204"/>
      <c r="B7" s="204"/>
      <c r="C7" s="204"/>
      <c r="D7" s="204"/>
      <c r="E7" s="205"/>
      <c r="F7" s="172" t="s">
        <v>15</v>
      </c>
      <c r="G7" s="215" t="str">
        <f>[1]Instellingen!C36</f>
        <v>05/06/19/20 nov 2021</v>
      </c>
      <c r="H7" s="216"/>
      <c r="I7" s="216"/>
      <c r="J7" s="216"/>
      <c r="K7" s="216"/>
      <c r="L7" s="216"/>
      <c r="M7" s="216"/>
      <c r="N7" s="217"/>
      <c r="O7" s="209" t="str">
        <f>[1]Instellingen!C37</f>
        <v>03/04 dec 2021</v>
      </c>
      <c r="P7" s="210"/>
      <c r="Q7" s="210"/>
      <c r="R7" s="210"/>
      <c r="S7" s="210"/>
      <c r="T7" s="210"/>
      <c r="U7" s="210"/>
      <c r="V7" s="211"/>
      <c r="W7" s="212" t="str">
        <f>[1]Instellingen!C38</f>
        <v>29 jan 2022</v>
      </c>
      <c r="X7" s="213"/>
      <c r="Y7" s="213"/>
      <c r="Z7" s="213"/>
      <c r="AA7" s="213"/>
      <c r="AB7" s="213"/>
      <c r="AC7" s="213"/>
      <c r="AD7" s="214"/>
      <c r="AE7" s="209" t="str">
        <f>[1]Instellingen!C39</f>
        <v xml:space="preserve"> </v>
      </c>
      <c r="AF7" s="210"/>
      <c r="AG7" s="210"/>
      <c r="AH7" s="210"/>
      <c r="AI7" s="210"/>
      <c r="AJ7" s="210"/>
      <c r="AK7" s="210"/>
      <c r="AL7" s="211"/>
      <c r="AM7" s="212" t="str">
        <f>[1]Instellingen!C40</f>
        <v xml:space="preserve"> </v>
      </c>
      <c r="AN7" s="213"/>
      <c r="AO7" s="213"/>
      <c r="AP7" s="213"/>
      <c r="AQ7" s="213"/>
      <c r="AR7" s="213"/>
      <c r="AS7" s="213"/>
      <c r="AT7" s="214"/>
      <c r="AU7" s="209" t="str">
        <f>[1]Instellingen!C41</f>
        <v xml:space="preserve"> </v>
      </c>
      <c r="AV7" s="210"/>
      <c r="AW7" s="210"/>
      <c r="AX7" s="210"/>
      <c r="AY7" s="210"/>
      <c r="AZ7" s="210"/>
      <c r="BA7" s="210"/>
      <c r="BB7" s="211"/>
      <c r="BC7" s="177" t="s">
        <v>71</v>
      </c>
      <c r="BD7" s="178" t="s">
        <v>71</v>
      </c>
      <c r="BE7" s="179" t="s">
        <v>69</v>
      </c>
      <c r="BF7" s="179" t="s">
        <v>69</v>
      </c>
      <c r="BG7" s="179" t="s">
        <v>69</v>
      </c>
      <c r="BH7" s="179" t="s">
        <v>69</v>
      </c>
      <c r="BI7" s="180" t="s">
        <v>70</v>
      </c>
      <c r="BJ7" s="181" t="s">
        <v>70</v>
      </c>
      <c r="BK7" s="182"/>
      <c r="BL7" s="178"/>
      <c r="BM7" s="233"/>
      <c r="BN7" s="234"/>
    </row>
    <row r="8" spans="1:66" ht="25.5" customHeight="1" x14ac:dyDescent="0.2">
      <c r="A8" s="183" t="s">
        <v>19</v>
      </c>
      <c r="B8" s="183" t="s">
        <v>7</v>
      </c>
      <c r="C8" s="183" t="s">
        <v>0</v>
      </c>
      <c r="D8" s="183" t="s">
        <v>1</v>
      </c>
      <c r="E8" s="183" t="s">
        <v>100</v>
      </c>
      <c r="F8" s="172" t="s">
        <v>3</v>
      </c>
      <c r="G8" s="184" t="s">
        <v>95</v>
      </c>
      <c r="H8" s="184" t="s">
        <v>38</v>
      </c>
      <c r="I8" s="184" t="s">
        <v>36</v>
      </c>
      <c r="J8" s="184" t="s">
        <v>37</v>
      </c>
      <c r="K8" s="184" t="s">
        <v>73</v>
      </c>
      <c r="L8" s="184" t="s">
        <v>74</v>
      </c>
      <c r="M8" s="183" t="s">
        <v>5</v>
      </c>
      <c r="N8" s="172" t="s">
        <v>16</v>
      </c>
      <c r="O8" s="184" t="s">
        <v>95</v>
      </c>
      <c r="P8" s="184" t="s">
        <v>38</v>
      </c>
      <c r="Q8" s="184" t="s">
        <v>36</v>
      </c>
      <c r="R8" s="184" t="s">
        <v>39</v>
      </c>
      <c r="S8" s="184" t="s">
        <v>73</v>
      </c>
      <c r="T8" s="184" t="s">
        <v>74</v>
      </c>
      <c r="U8" s="183" t="s">
        <v>5</v>
      </c>
      <c r="V8" s="172" t="s">
        <v>16</v>
      </c>
      <c r="W8" s="184" t="s">
        <v>95</v>
      </c>
      <c r="X8" s="184" t="s">
        <v>38</v>
      </c>
      <c r="Y8" s="184" t="s">
        <v>40</v>
      </c>
      <c r="Z8" s="184" t="s">
        <v>39</v>
      </c>
      <c r="AA8" s="184" t="s">
        <v>73</v>
      </c>
      <c r="AB8" s="184" t="s">
        <v>74</v>
      </c>
      <c r="AC8" s="183" t="s">
        <v>5</v>
      </c>
      <c r="AD8" s="172" t="s">
        <v>16</v>
      </c>
      <c r="AE8" s="184" t="s">
        <v>95</v>
      </c>
      <c r="AF8" s="184" t="s">
        <v>38</v>
      </c>
      <c r="AG8" s="184" t="s">
        <v>36</v>
      </c>
      <c r="AH8" s="184" t="s">
        <v>39</v>
      </c>
      <c r="AI8" s="184" t="s">
        <v>73</v>
      </c>
      <c r="AJ8" s="184" t="s">
        <v>74</v>
      </c>
      <c r="AK8" s="183" t="s">
        <v>5</v>
      </c>
      <c r="AL8" s="172" t="s">
        <v>16</v>
      </c>
      <c r="AM8" s="184" t="s">
        <v>95</v>
      </c>
      <c r="AN8" s="184" t="s">
        <v>38</v>
      </c>
      <c r="AO8" s="184" t="s">
        <v>36</v>
      </c>
      <c r="AP8" s="184" t="s">
        <v>39</v>
      </c>
      <c r="AQ8" s="184" t="s">
        <v>73</v>
      </c>
      <c r="AR8" s="184" t="s">
        <v>74</v>
      </c>
      <c r="AS8" s="183" t="s">
        <v>5</v>
      </c>
      <c r="AT8" s="172" t="s">
        <v>16</v>
      </c>
      <c r="AU8" s="184" t="s">
        <v>95</v>
      </c>
      <c r="AV8" s="184" t="s">
        <v>38</v>
      </c>
      <c r="AW8" s="184" t="s">
        <v>36</v>
      </c>
      <c r="AX8" s="184" t="s">
        <v>39</v>
      </c>
      <c r="AY8" s="184" t="s">
        <v>73</v>
      </c>
      <c r="AZ8" s="184" t="s">
        <v>74</v>
      </c>
      <c r="BA8" s="183" t="s">
        <v>5</v>
      </c>
      <c r="BB8" s="183" t="s">
        <v>16</v>
      </c>
      <c r="BC8" s="185" t="s">
        <v>23</v>
      </c>
      <c r="BD8" s="186" t="s">
        <v>4</v>
      </c>
      <c r="BE8" s="187" t="s">
        <v>23</v>
      </c>
      <c r="BF8" s="187" t="s">
        <v>23</v>
      </c>
      <c r="BG8" s="186" t="s">
        <v>4</v>
      </c>
      <c r="BH8" s="186" t="s">
        <v>4</v>
      </c>
      <c r="BI8" s="186" t="s">
        <v>23</v>
      </c>
      <c r="BJ8" s="186" t="s">
        <v>4</v>
      </c>
      <c r="BK8" s="186" t="s">
        <v>17</v>
      </c>
      <c r="BL8" s="186" t="s">
        <v>18</v>
      </c>
      <c r="BM8" s="184" t="s">
        <v>97</v>
      </c>
      <c r="BN8" s="183" t="s">
        <v>6</v>
      </c>
    </row>
    <row r="9" spans="1:66" x14ac:dyDescent="0.2">
      <c r="A9" s="169">
        <v>1</v>
      </c>
      <c r="B9" s="169" t="s">
        <v>490</v>
      </c>
      <c r="C9" s="169" t="s">
        <v>351</v>
      </c>
      <c r="D9" s="169" t="s">
        <v>491</v>
      </c>
      <c r="E9" s="169" t="s">
        <v>30</v>
      </c>
      <c r="F9" s="169" t="s">
        <v>133</v>
      </c>
      <c r="G9" s="188" t="s">
        <v>536</v>
      </c>
      <c r="H9" s="188">
        <v>217.5</v>
      </c>
      <c r="I9" s="188">
        <v>0</v>
      </c>
      <c r="J9" s="162">
        <f t="shared" ref="J9:J27" si="0">H9+I9</f>
        <v>217.5</v>
      </c>
      <c r="K9" s="188">
        <v>7.5</v>
      </c>
      <c r="L9" s="188">
        <v>7.5</v>
      </c>
      <c r="M9" s="188">
        <v>2</v>
      </c>
      <c r="N9" s="189">
        <v>2</v>
      </c>
      <c r="O9" s="190">
        <v>1</v>
      </c>
      <c r="P9" s="190">
        <v>212</v>
      </c>
      <c r="Q9" s="190">
        <v>0</v>
      </c>
      <c r="R9" s="164">
        <f t="shared" ref="R9:R27" si="1">P9+Q9</f>
        <v>212</v>
      </c>
      <c r="S9" s="190">
        <v>7.5</v>
      </c>
      <c r="T9" s="190">
        <v>8</v>
      </c>
      <c r="U9" s="190">
        <v>2</v>
      </c>
      <c r="V9" s="191">
        <v>2</v>
      </c>
      <c r="W9" s="192">
        <v>1</v>
      </c>
      <c r="X9" s="192">
        <v>205.5</v>
      </c>
      <c r="Z9" s="166">
        <f t="shared" ref="Z9:Z27" si="2">X9+Y9</f>
        <v>205.5</v>
      </c>
      <c r="AA9" s="192">
        <v>6.5</v>
      </c>
      <c r="AB9" s="192">
        <v>7</v>
      </c>
      <c r="AC9" s="192">
        <v>1</v>
      </c>
      <c r="AD9" s="193">
        <v>1</v>
      </c>
      <c r="BC9" s="159">
        <f t="shared" ref="BC9:BC27" si="3">N9+V9+AD9+AL9+AT9+BB9</f>
        <v>5</v>
      </c>
      <c r="BD9" s="159">
        <f t="shared" ref="BD9:BD27" si="4">J9+R9+Z9+AH9+AP9+AX9</f>
        <v>635</v>
      </c>
      <c r="BE9" s="168">
        <f>IF($O$4&gt;0,(LARGE(($N9,$V9,$AD9,$AL9,$AT9,$BB9),1)),"0")</f>
        <v>2</v>
      </c>
      <c r="BF9" s="194"/>
      <c r="BG9" s="159">
        <v>212</v>
      </c>
      <c r="BH9" s="159">
        <v>0</v>
      </c>
      <c r="BI9" s="168">
        <f t="shared" ref="BI9:BI27" si="5">BC9-BE9-BF9</f>
        <v>3</v>
      </c>
      <c r="BJ9" s="159">
        <f t="shared" ref="BJ9:BJ27" si="6">BD9-BG9-BH9</f>
        <v>423</v>
      </c>
      <c r="BK9" s="169">
        <v>1</v>
      </c>
      <c r="BN9" s="169" t="s">
        <v>578</v>
      </c>
    </row>
    <row r="10" spans="1:66" x14ac:dyDescent="0.2">
      <c r="A10" s="169">
        <v>2</v>
      </c>
      <c r="B10" s="169" t="s">
        <v>488</v>
      </c>
      <c r="C10" s="169" t="s">
        <v>542</v>
      </c>
      <c r="D10" s="169" t="s">
        <v>489</v>
      </c>
      <c r="E10" s="169" t="s">
        <v>30</v>
      </c>
      <c r="F10" s="169" t="s">
        <v>122</v>
      </c>
      <c r="G10" s="188" t="s">
        <v>536</v>
      </c>
      <c r="H10" s="188">
        <v>218</v>
      </c>
      <c r="I10" s="188">
        <v>0</v>
      </c>
      <c r="J10" s="162">
        <f t="shared" si="0"/>
        <v>218</v>
      </c>
      <c r="K10" s="188">
        <v>7</v>
      </c>
      <c r="L10" s="188">
        <v>7.5</v>
      </c>
      <c r="M10" s="188">
        <v>1</v>
      </c>
      <c r="N10" s="189">
        <v>1</v>
      </c>
      <c r="O10" s="190">
        <v>1</v>
      </c>
      <c r="P10" s="190">
        <v>207</v>
      </c>
      <c r="Q10" s="190">
        <v>0</v>
      </c>
      <c r="R10" s="164">
        <f t="shared" si="1"/>
        <v>207</v>
      </c>
      <c r="S10" s="190">
        <v>6</v>
      </c>
      <c r="T10" s="190">
        <v>6.5</v>
      </c>
      <c r="U10" s="190">
        <v>3</v>
      </c>
      <c r="V10" s="191">
        <v>3</v>
      </c>
      <c r="Z10" s="166">
        <f t="shared" si="2"/>
        <v>0</v>
      </c>
      <c r="AD10" s="193">
        <v>99</v>
      </c>
      <c r="BC10" s="159">
        <f t="shared" si="3"/>
        <v>103</v>
      </c>
      <c r="BD10" s="159">
        <f t="shared" si="4"/>
        <v>425</v>
      </c>
      <c r="BE10" s="168">
        <f>IF($O$4&gt;0,(LARGE(($N10,$V10,$AD10,$AL10,$AT10,$BB10),1)),"0")</f>
        <v>99</v>
      </c>
      <c r="BF10" s="194"/>
      <c r="BG10" s="159">
        <v>0</v>
      </c>
      <c r="BH10" s="159">
        <v>0</v>
      </c>
      <c r="BI10" s="168">
        <f t="shared" si="5"/>
        <v>4</v>
      </c>
      <c r="BJ10" s="159">
        <f t="shared" si="6"/>
        <v>425</v>
      </c>
      <c r="BK10" s="169">
        <v>2</v>
      </c>
    </row>
    <row r="11" spans="1:66" x14ac:dyDescent="0.2">
      <c r="A11" s="169">
        <v>3</v>
      </c>
      <c r="B11" s="169" t="s">
        <v>412</v>
      </c>
      <c r="C11" s="169" t="s">
        <v>440</v>
      </c>
      <c r="D11" s="169" t="s">
        <v>413</v>
      </c>
      <c r="E11" s="169" t="s">
        <v>30</v>
      </c>
      <c r="F11" s="169" t="s">
        <v>122</v>
      </c>
      <c r="G11" s="188" t="s">
        <v>536</v>
      </c>
      <c r="H11" s="188">
        <v>197</v>
      </c>
      <c r="I11" s="188">
        <v>0</v>
      </c>
      <c r="J11" s="162">
        <f t="shared" si="0"/>
        <v>197</v>
      </c>
      <c r="K11" s="188">
        <v>6.5</v>
      </c>
      <c r="L11" s="188">
        <v>7</v>
      </c>
      <c r="M11" s="188">
        <v>3</v>
      </c>
      <c r="N11" s="189">
        <v>3</v>
      </c>
      <c r="O11" s="190">
        <v>1</v>
      </c>
      <c r="P11" s="190">
        <v>216.5</v>
      </c>
      <c r="Q11" s="190">
        <v>0</v>
      </c>
      <c r="R11" s="164">
        <f t="shared" si="1"/>
        <v>216.5</v>
      </c>
      <c r="S11" s="190">
        <v>6.5</v>
      </c>
      <c r="T11" s="190">
        <v>8</v>
      </c>
      <c r="U11" s="190">
        <v>1</v>
      </c>
      <c r="V11" s="191">
        <v>1</v>
      </c>
      <c r="Z11" s="166">
        <f t="shared" si="2"/>
        <v>0</v>
      </c>
      <c r="AD11" s="193">
        <v>99</v>
      </c>
      <c r="BC11" s="159">
        <f t="shared" si="3"/>
        <v>103</v>
      </c>
      <c r="BD11" s="159">
        <f t="shared" si="4"/>
        <v>413.5</v>
      </c>
      <c r="BE11" s="168">
        <f>IF($O$4&gt;0,(LARGE(($N11,$V11,$AD11,$AL11,$AT11,$BB11),1)),"0")</f>
        <v>99</v>
      </c>
      <c r="BF11" s="194"/>
      <c r="BG11" s="159">
        <v>0</v>
      </c>
      <c r="BH11" s="159">
        <v>0</v>
      </c>
      <c r="BI11" s="168">
        <f t="shared" si="5"/>
        <v>4</v>
      </c>
      <c r="BJ11" s="159">
        <f t="shared" si="6"/>
        <v>413.5</v>
      </c>
      <c r="BK11" s="169">
        <v>3</v>
      </c>
    </row>
    <row r="12" spans="1:66" x14ac:dyDescent="0.2">
      <c r="A12" s="169">
        <v>4</v>
      </c>
      <c r="B12" s="169" t="s">
        <v>414</v>
      </c>
      <c r="C12" s="169" t="s">
        <v>441</v>
      </c>
      <c r="D12" s="169" t="s">
        <v>415</v>
      </c>
      <c r="E12" s="169" t="s">
        <v>30</v>
      </c>
      <c r="F12" s="169" t="s">
        <v>130</v>
      </c>
      <c r="G12" s="188" t="s">
        <v>536</v>
      </c>
      <c r="H12" s="188">
        <v>183.5</v>
      </c>
      <c r="I12" s="188">
        <v>0</v>
      </c>
      <c r="J12" s="162">
        <f t="shared" si="0"/>
        <v>183.5</v>
      </c>
      <c r="K12" s="188">
        <v>6.5</v>
      </c>
      <c r="L12" s="188">
        <v>6.5</v>
      </c>
      <c r="M12" s="188">
        <v>12</v>
      </c>
      <c r="N12" s="189">
        <v>12</v>
      </c>
      <c r="O12" s="190">
        <v>1</v>
      </c>
      <c r="P12" s="190">
        <v>194</v>
      </c>
      <c r="Q12" s="190">
        <v>0</v>
      </c>
      <c r="R12" s="164">
        <f t="shared" si="1"/>
        <v>194</v>
      </c>
      <c r="S12" s="190">
        <v>6</v>
      </c>
      <c r="T12" s="190">
        <v>7</v>
      </c>
      <c r="U12" s="190">
        <v>4</v>
      </c>
      <c r="V12" s="191">
        <v>4</v>
      </c>
      <c r="W12" s="192">
        <v>1</v>
      </c>
      <c r="X12" s="192">
        <v>196</v>
      </c>
      <c r="Z12" s="166">
        <f t="shared" si="2"/>
        <v>196</v>
      </c>
      <c r="AA12" s="192">
        <v>6</v>
      </c>
      <c r="AB12" s="192">
        <v>7</v>
      </c>
      <c r="AC12" s="192">
        <v>2</v>
      </c>
      <c r="AD12" s="193">
        <v>2</v>
      </c>
      <c r="BC12" s="159">
        <f t="shared" si="3"/>
        <v>18</v>
      </c>
      <c r="BD12" s="159">
        <f t="shared" si="4"/>
        <v>573.5</v>
      </c>
      <c r="BE12" s="168">
        <f>IF($O$4&gt;0,(LARGE(($N12,$V12,$AD12,$AL12,$AT12,$BB12),1)),"0")</f>
        <v>12</v>
      </c>
      <c r="BF12" s="194"/>
      <c r="BG12" s="159">
        <v>183.5</v>
      </c>
      <c r="BH12" s="159">
        <v>0</v>
      </c>
      <c r="BI12" s="168">
        <f t="shared" si="5"/>
        <v>6</v>
      </c>
      <c r="BJ12" s="159">
        <f t="shared" si="6"/>
        <v>390</v>
      </c>
      <c r="BK12" s="169">
        <v>4</v>
      </c>
    </row>
    <row r="13" spans="1:66" x14ac:dyDescent="0.2">
      <c r="A13" s="169">
        <v>5</v>
      </c>
      <c r="B13" s="169" t="s">
        <v>492</v>
      </c>
      <c r="C13" s="169" t="s">
        <v>298</v>
      </c>
      <c r="D13" s="169" t="s">
        <v>493</v>
      </c>
      <c r="E13" s="169" t="s">
        <v>30</v>
      </c>
      <c r="F13" s="169" t="s">
        <v>122</v>
      </c>
      <c r="G13" s="188" t="s">
        <v>536</v>
      </c>
      <c r="H13" s="188">
        <v>196</v>
      </c>
      <c r="I13" s="188">
        <v>0</v>
      </c>
      <c r="J13" s="162">
        <f t="shared" si="0"/>
        <v>196</v>
      </c>
      <c r="K13" s="188">
        <v>6.5</v>
      </c>
      <c r="L13" s="188">
        <v>6.5</v>
      </c>
      <c r="M13" s="188">
        <v>4</v>
      </c>
      <c r="N13" s="189">
        <v>4</v>
      </c>
      <c r="O13" s="190">
        <v>1</v>
      </c>
      <c r="P13" s="190">
        <v>189</v>
      </c>
      <c r="Q13" s="190">
        <v>0</v>
      </c>
      <c r="R13" s="164">
        <f t="shared" si="1"/>
        <v>189</v>
      </c>
      <c r="S13" s="190">
        <v>6</v>
      </c>
      <c r="T13" s="190">
        <v>7</v>
      </c>
      <c r="U13" s="190">
        <v>8</v>
      </c>
      <c r="V13" s="191">
        <v>8</v>
      </c>
      <c r="W13" s="192">
        <v>1</v>
      </c>
      <c r="X13" s="192">
        <v>195</v>
      </c>
      <c r="Z13" s="166">
        <f t="shared" si="2"/>
        <v>195</v>
      </c>
      <c r="AA13" s="192">
        <v>6.5</v>
      </c>
      <c r="AB13" s="192">
        <v>7</v>
      </c>
      <c r="AC13" s="192">
        <v>3</v>
      </c>
      <c r="AD13" s="193">
        <v>3</v>
      </c>
      <c r="BC13" s="159">
        <f t="shared" si="3"/>
        <v>15</v>
      </c>
      <c r="BD13" s="159">
        <f t="shared" si="4"/>
        <v>580</v>
      </c>
      <c r="BE13" s="168">
        <f>IF($O$4&gt;0,(LARGE(($N13,$V13,$AD13,$AL13,$AT13,$BB13),1)),"0")</f>
        <v>8</v>
      </c>
      <c r="BF13" s="194"/>
      <c r="BG13" s="159">
        <v>189</v>
      </c>
      <c r="BH13" s="159">
        <v>0</v>
      </c>
      <c r="BI13" s="168">
        <f t="shared" si="5"/>
        <v>7</v>
      </c>
      <c r="BJ13" s="159">
        <f t="shared" si="6"/>
        <v>391</v>
      </c>
      <c r="BL13" s="169">
        <v>1</v>
      </c>
    </row>
    <row r="14" spans="1:66" x14ac:dyDescent="0.2">
      <c r="A14" s="169">
        <v>6</v>
      </c>
      <c r="B14" s="169" t="s">
        <v>500</v>
      </c>
      <c r="C14" s="169" t="s">
        <v>546</v>
      </c>
      <c r="D14" s="169" t="s">
        <v>501</v>
      </c>
      <c r="E14" s="169" t="s">
        <v>30</v>
      </c>
      <c r="F14" s="169" t="s">
        <v>122</v>
      </c>
      <c r="G14" s="188" t="s">
        <v>536</v>
      </c>
      <c r="H14" s="188">
        <v>187.5</v>
      </c>
      <c r="I14" s="188">
        <v>0</v>
      </c>
      <c r="J14" s="162">
        <f t="shared" si="0"/>
        <v>187.5</v>
      </c>
      <c r="K14" s="188">
        <v>6</v>
      </c>
      <c r="L14" s="188">
        <v>6.5</v>
      </c>
      <c r="M14" s="188">
        <v>8</v>
      </c>
      <c r="N14" s="189">
        <v>8</v>
      </c>
      <c r="O14" s="190">
        <v>1</v>
      </c>
      <c r="P14" s="190">
        <v>191</v>
      </c>
      <c r="Q14" s="190">
        <v>0</v>
      </c>
      <c r="R14" s="164">
        <f t="shared" si="1"/>
        <v>191</v>
      </c>
      <c r="S14" s="190">
        <v>7</v>
      </c>
      <c r="T14" s="190">
        <v>7</v>
      </c>
      <c r="U14" s="190">
        <v>6</v>
      </c>
      <c r="V14" s="191">
        <v>6</v>
      </c>
      <c r="W14" s="192">
        <v>1</v>
      </c>
      <c r="X14" s="192">
        <v>194</v>
      </c>
      <c r="Z14" s="166">
        <f t="shared" si="2"/>
        <v>194</v>
      </c>
      <c r="AA14" s="192">
        <v>6</v>
      </c>
      <c r="AB14" s="192">
        <v>6.5</v>
      </c>
      <c r="AC14" s="192">
        <v>4</v>
      </c>
      <c r="AD14" s="193">
        <v>4</v>
      </c>
      <c r="BC14" s="159">
        <f t="shared" si="3"/>
        <v>18</v>
      </c>
      <c r="BD14" s="159">
        <f t="shared" si="4"/>
        <v>572.5</v>
      </c>
      <c r="BE14" s="168">
        <f>IF($O$4&gt;0,(LARGE(($N14,$V14,$AD14,$AL14,$AT14,$BB14),1)),"0")</f>
        <v>8</v>
      </c>
      <c r="BF14" s="194"/>
      <c r="BG14" s="159">
        <v>187.5</v>
      </c>
      <c r="BH14" s="159">
        <v>0</v>
      </c>
      <c r="BI14" s="168">
        <f t="shared" si="5"/>
        <v>10</v>
      </c>
      <c r="BJ14" s="159">
        <f t="shared" si="6"/>
        <v>385</v>
      </c>
      <c r="BL14" s="169">
        <v>2</v>
      </c>
    </row>
    <row r="15" spans="1:66" x14ac:dyDescent="0.2">
      <c r="A15" s="169">
        <v>7</v>
      </c>
      <c r="B15" s="169" t="s">
        <v>494</v>
      </c>
      <c r="C15" s="169" t="s">
        <v>543</v>
      </c>
      <c r="D15" s="169" t="s">
        <v>495</v>
      </c>
      <c r="E15" s="169" t="s">
        <v>30</v>
      </c>
      <c r="F15" s="169" t="s">
        <v>122</v>
      </c>
      <c r="G15" s="188" t="s">
        <v>536</v>
      </c>
      <c r="H15" s="188">
        <v>188</v>
      </c>
      <c r="I15" s="188">
        <v>0</v>
      </c>
      <c r="J15" s="162">
        <f t="shared" si="0"/>
        <v>188</v>
      </c>
      <c r="K15" s="188">
        <v>6.5</v>
      </c>
      <c r="L15" s="188">
        <v>6.5</v>
      </c>
      <c r="M15" s="188">
        <v>6</v>
      </c>
      <c r="N15" s="189">
        <v>6</v>
      </c>
      <c r="R15" s="164">
        <f t="shared" si="1"/>
        <v>0</v>
      </c>
      <c r="V15" s="191">
        <v>99</v>
      </c>
      <c r="W15" s="192">
        <v>1</v>
      </c>
      <c r="X15" s="192">
        <v>180.5</v>
      </c>
      <c r="Z15" s="166">
        <f t="shared" si="2"/>
        <v>180.5</v>
      </c>
      <c r="AA15" s="192">
        <v>6</v>
      </c>
      <c r="AB15" s="192">
        <v>6.5</v>
      </c>
      <c r="AC15" s="192">
        <v>5</v>
      </c>
      <c r="AD15" s="193">
        <v>5</v>
      </c>
      <c r="BC15" s="159">
        <f t="shared" si="3"/>
        <v>110</v>
      </c>
      <c r="BD15" s="159">
        <f t="shared" si="4"/>
        <v>368.5</v>
      </c>
      <c r="BE15" s="168">
        <f>IF($O$4&gt;0,(LARGE(($N15,$V15,$AD15,$AL15,$AT15,$BB15),1)),"0")</f>
        <v>99</v>
      </c>
      <c r="BF15" s="194"/>
      <c r="BG15" s="159">
        <v>0</v>
      </c>
      <c r="BH15" s="159">
        <v>0</v>
      </c>
      <c r="BI15" s="168">
        <f t="shared" si="5"/>
        <v>11</v>
      </c>
      <c r="BJ15" s="159">
        <f t="shared" si="6"/>
        <v>368.5</v>
      </c>
    </row>
    <row r="16" spans="1:66" x14ac:dyDescent="0.2">
      <c r="A16" s="169">
        <v>8</v>
      </c>
      <c r="B16" s="169" t="s">
        <v>420</v>
      </c>
      <c r="C16" s="169" t="s">
        <v>347</v>
      </c>
      <c r="D16" s="169" t="s">
        <v>421</v>
      </c>
      <c r="E16" s="169" t="s">
        <v>30</v>
      </c>
      <c r="F16" s="169" t="s">
        <v>127</v>
      </c>
      <c r="G16" s="188" t="s">
        <v>536</v>
      </c>
      <c r="H16" s="188">
        <v>188.5</v>
      </c>
      <c r="I16" s="188">
        <v>0</v>
      </c>
      <c r="J16" s="162">
        <f t="shared" si="0"/>
        <v>188.5</v>
      </c>
      <c r="K16" s="188">
        <v>6</v>
      </c>
      <c r="L16" s="188">
        <v>6.5</v>
      </c>
      <c r="M16" s="188">
        <v>5</v>
      </c>
      <c r="N16" s="189">
        <v>5</v>
      </c>
      <c r="O16" s="190">
        <v>1</v>
      </c>
      <c r="P16" s="190">
        <v>175</v>
      </c>
      <c r="Q16" s="190">
        <v>0</v>
      </c>
      <c r="R16" s="164">
        <f t="shared" si="1"/>
        <v>175</v>
      </c>
      <c r="S16" s="190">
        <v>6</v>
      </c>
      <c r="T16" s="190">
        <v>6.5</v>
      </c>
      <c r="U16" s="190">
        <v>13</v>
      </c>
      <c r="V16" s="191">
        <v>13</v>
      </c>
      <c r="W16" s="192">
        <v>1</v>
      </c>
      <c r="X16" s="192">
        <v>173</v>
      </c>
      <c r="Z16" s="166">
        <f t="shared" si="2"/>
        <v>173</v>
      </c>
      <c r="AA16" s="192">
        <v>4</v>
      </c>
      <c r="AB16" s="192">
        <v>6</v>
      </c>
      <c r="AC16" s="192">
        <v>6</v>
      </c>
      <c r="AD16" s="193">
        <v>6</v>
      </c>
      <c r="BC16" s="159">
        <f t="shared" si="3"/>
        <v>24</v>
      </c>
      <c r="BD16" s="159">
        <f t="shared" si="4"/>
        <v>536.5</v>
      </c>
      <c r="BE16" s="168">
        <f>IF($O$4&gt;0,(LARGE(($N16,$V16,$AD16,$AL16,$AT16,$BB16),1)),"0")</f>
        <v>13</v>
      </c>
      <c r="BF16" s="194"/>
      <c r="BG16" s="159">
        <v>175</v>
      </c>
      <c r="BH16" s="159">
        <v>0</v>
      </c>
      <c r="BI16" s="168">
        <f t="shared" si="5"/>
        <v>11</v>
      </c>
      <c r="BJ16" s="159">
        <f t="shared" si="6"/>
        <v>361.5</v>
      </c>
    </row>
    <row r="17" spans="1:62" x14ac:dyDescent="0.2">
      <c r="A17" s="169">
        <v>9</v>
      </c>
      <c r="B17" s="169" t="s">
        <v>496</v>
      </c>
      <c r="C17" s="169" t="s">
        <v>544</v>
      </c>
      <c r="D17" s="169" t="s">
        <v>497</v>
      </c>
      <c r="E17" s="169" t="s">
        <v>30</v>
      </c>
      <c r="F17" s="195" t="s">
        <v>133</v>
      </c>
      <c r="G17" s="188" t="s">
        <v>536</v>
      </c>
      <c r="H17" s="188">
        <v>188</v>
      </c>
      <c r="I17" s="188">
        <v>0</v>
      </c>
      <c r="J17" s="162">
        <f t="shared" si="0"/>
        <v>188</v>
      </c>
      <c r="K17" s="188">
        <v>6</v>
      </c>
      <c r="L17" s="188">
        <v>6.5</v>
      </c>
      <c r="M17" s="188">
        <v>7</v>
      </c>
      <c r="N17" s="189">
        <v>7</v>
      </c>
      <c r="O17" s="190">
        <v>1</v>
      </c>
      <c r="P17" s="190">
        <v>185.5</v>
      </c>
      <c r="Q17" s="190">
        <v>0</v>
      </c>
      <c r="R17" s="164">
        <f t="shared" si="1"/>
        <v>185.5</v>
      </c>
      <c r="S17" s="190">
        <v>5.5</v>
      </c>
      <c r="T17" s="190">
        <v>6</v>
      </c>
      <c r="U17" s="190">
        <v>9</v>
      </c>
      <c r="V17" s="191">
        <v>9</v>
      </c>
      <c r="Z17" s="166">
        <f t="shared" si="2"/>
        <v>0</v>
      </c>
      <c r="AD17" s="193">
        <v>99</v>
      </c>
      <c r="BC17" s="159">
        <f t="shared" si="3"/>
        <v>115</v>
      </c>
      <c r="BD17" s="159">
        <f t="shared" si="4"/>
        <v>373.5</v>
      </c>
      <c r="BE17" s="168">
        <f>IF($O$4&gt;0,(LARGE(($N17,$V17,$AD17,$AL17,$AT17,$BB17),1)),"0")</f>
        <v>99</v>
      </c>
      <c r="BF17" s="194"/>
      <c r="BG17" s="159">
        <v>0</v>
      </c>
      <c r="BH17" s="159">
        <v>0</v>
      </c>
      <c r="BI17" s="168">
        <f t="shared" si="5"/>
        <v>16</v>
      </c>
      <c r="BJ17" s="159">
        <f t="shared" si="6"/>
        <v>373.5</v>
      </c>
    </row>
    <row r="18" spans="1:62" x14ac:dyDescent="0.2">
      <c r="A18" s="169">
        <v>10</v>
      </c>
      <c r="B18" s="169" t="s">
        <v>508</v>
      </c>
      <c r="C18" s="169" t="s">
        <v>550</v>
      </c>
      <c r="D18" s="169" t="s">
        <v>509</v>
      </c>
      <c r="E18" s="169" t="s">
        <v>30</v>
      </c>
      <c r="F18" s="169" t="s">
        <v>127</v>
      </c>
      <c r="G18" s="188" t="s">
        <v>536</v>
      </c>
      <c r="H18" s="188">
        <v>176</v>
      </c>
      <c r="I18" s="188">
        <v>0</v>
      </c>
      <c r="J18" s="162">
        <f t="shared" si="0"/>
        <v>176</v>
      </c>
      <c r="K18" s="188">
        <v>5.5</v>
      </c>
      <c r="L18" s="188">
        <v>6</v>
      </c>
      <c r="M18" s="188">
        <v>15</v>
      </c>
      <c r="N18" s="189">
        <v>15</v>
      </c>
      <c r="O18" s="190">
        <v>1</v>
      </c>
      <c r="P18" s="190">
        <v>193</v>
      </c>
      <c r="Q18" s="190">
        <v>0</v>
      </c>
      <c r="R18" s="164">
        <f t="shared" si="1"/>
        <v>193</v>
      </c>
      <c r="S18" s="190">
        <v>5.5</v>
      </c>
      <c r="T18" s="190">
        <v>6.5</v>
      </c>
      <c r="U18" s="190">
        <v>5</v>
      </c>
      <c r="V18" s="191">
        <v>5</v>
      </c>
      <c r="Z18" s="166">
        <f t="shared" si="2"/>
        <v>0</v>
      </c>
      <c r="AD18" s="193">
        <v>99</v>
      </c>
      <c r="BC18" s="159">
        <f t="shared" si="3"/>
        <v>119</v>
      </c>
      <c r="BD18" s="159">
        <f t="shared" si="4"/>
        <v>369</v>
      </c>
      <c r="BE18" s="168">
        <f>IF($O$4&gt;0,(LARGE(($N18,$V18,$AD18,$AL18,$AT18,$BB18),1)),"0")</f>
        <v>99</v>
      </c>
      <c r="BF18" s="194"/>
      <c r="BG18" s="159">
        <v>0</v>
      </c>
      <c r="BH18" s="159">
        <v>0</v>
      </c>
      <c r="BI18" s="168">
        <f t="shared" si="5"/>
        <v>20</v>
      </c>
      <c r="BJ18" s="159">
        <f t="shared" si="6"/>
        <v>369</v>
      </c>
    </row>
    <row r="19" spans="1:62" x14ac:dyDescent="0.2">
      <c r="A19" s="169">
        <v>11</v>
      </c>
      <c r="B19" s="169" t="s">
        <v>504</v>
      </c>
      <c r="C19" s="169" t="s">
        <v>548</v>
      </c>
      <c r="D19" s="169" t="s">
        <v>505</v>
      </c>
      <c r="E19" s="169" t="s">
        <v>30</v>
      </c>
      <c r="F19" s="169" t="s">
        <v>119</v>
      </c>
      <c r="G19" s="188" t="s">
        <v>536</v>
      </c>
      <c r="H19" s="188">
        <v>184.5</v>
      </c>
      <c r="I19" s="188">
        <v>0</v>
      </c>
      <c r="J19" s="162">
        <f t="shared" si="0"/>
        <v>184.5</v>
      </c>
      <c r="K19" s="188">
        <v>6</v>
      </c>
      <c r="L19" s="188">
        <v>6.5</v>
      </c>
      <c r="M19" s="188">
        <v>11</v>
      </c>
      <c r="N19" s="189">
        <v>11</v>
      </c>
      <c r="O19" s="190">
        <v>1</v>
      </c>
      <c r="P19" s="190">
        <v>184.5</v>
      </c>
      <c r="Q19" s="190">
        <v>0</v>
      </c>
      <c r="R19" s="164">
        <f t="shared" si="1"/>
        <v>184.5</v>
      </c>
      <c r="S19" s="190">
        <v>6.5</v>
      </c>
      <c r="T19" s="190">
        <v>6</v>
      </c>
      <c r="U19" s="190">
        <v>10</v>
      </c>
      <c r="V19" s="191">
        <v>10</v>
      </c>
      <c r="Z19" s="166">
        <f t="shared" si="2"/>
        <v>0</v>
      </c>
      <c r="AD19" s="193">
        <v>99</v>
      </c>
      <c r="BC19" s="159">
        <f t="shared" si="3"/>
        <v>120</v>
      </c>
      <c r="BD19" s="159">
        <f t="shared" si="4"/>
        <v>369</v>
      </c>
      <c r="BE19" s="168">
        <f>IF($O$4&gt;0,(LARGE(($N19,$V19,$AD19,$AL19,$AT19,$BB19),1)),"0")</f>
        <v>99</v>
      </c>
      <c r="BF19" s="194"/>
      <c r="BG19" s="159">
        <v>0</v>
      </c>
      <c r="BH19" s="159">
        <v>0</v>
      </c>
      <c r="BI19" s="168">
        <f t="shared" si="5"/>
        <v>21</v>
      </c>
      <c r="BJ19" s="159">
        <f t="shared" si="6"/>
        <v>369</v>
      </c>
    </row>
    <row r="20" spans="1:62" x14ac:dyDescent="0.2">
      <c r="A20" s="169">
        <v>12</v>
      </c>
      <c r="B20" s="169" t="s">
        <v>416</v>
      </c>
      <c r="C20" s="169" t="s">
        <v>442</v>
      </c>
      <c r="D20" s="169" t="s">
        <v>417</v>
      </c>
      <c r="E20" s="169" t="s">
        <v>30</v>
      </c>
      <c r="F20" s="169" t="s">
        <v>122</v>
      </c>
      <c r="G20" s="188" t="s">
        <v>536</v>
      </c>
      <c r="H20" s="188">
        <v>179</v>
      </c>
      <c r="I20" s="188">
        <v>0</v>
      </c>
      <c r="J20" s="162">
        <f t="shared" si="0"/>
        <v>179</v>
      </c>
      <c r="K20" s="188">
        <v>5.5</v>
      </c>
      <c r="L20" s="188">
        <v>6</v>
      </c>
      <c r="M20" s="188">
        <v>14</v>
      </c>
      <c r="N20" s="189">
        <v>14</v>
      </c>
      <c r="O20" s="190">
        <v>1</v>
      </c>
      <c r="P20" s="190">
        <v>189</v>
      </c>
      <c r="Q20" s="190">
        <v>0</v>
      </c>
      <c r="R20" s="164">
        <f t="shared" si="1"/>
        <v>189</v>
      </c>
      <c r="S20" s="190">
        <v>7</v>
      </c>
      <c r="T20" s="190">
        <v>7</v>
      </c>
      <c r="U20" s="190">
        <v>7</v>
      </c>
      <c r="V20" s="191">
        <v>7</v>
      </c>
      <c r="Z20" s="166">
        <f t="shared" si="2"/>
        <v>0</v>
      </c>
      <c r="AD20" s="193">
        <v>99</v>
      </c>
      <c r="BC20" s="159">
        <f t="shared" si="3"/>
        <v>120</v>
      </c>
      <c r="BD20" s="159">
        <f t="shared" si="4"/>
        <v>368</v>
      </c>
      <c r="BE20" s="168">
        <f>IF($O$4&gt;0,(LARGE(($N20,$V20,$AD20,$AL20,$AT20,$BB20),1)),"0")</f>
        <v>99</v>
      </c>
      <c r="BF20" s="194"/>
      <c r="BG20" s="159">
        <v>0</v>
      </c>
      <c r="BH20" s="159">
        <v>0</v>
      </c>
      <c r="BI20" s="168">
        <f t="shared" si="5"/>
        <v>21</v>
      </c>
      <c r="BJ20" s="159">
        <f t="shared" si="6"/>
        <v>368</v>
      </c>
    </row>
    <row r="21" spans="1:62" x14ac:dyDescent="0.2">
      <c r="A21" s="169">
        <v>13</v>
      </c>
      <c r="B21" s="169" t="s">
        <v>502</v>
      </c>
      <c r="C21" s="169" t="s">
        <v>547</v>
      </c>
      <c r="D21" s="169" t="s">
        <v>503</v>
      </c>
      <c r="E21" s="169" t="s">
        <v>30</v>
      </c>
      <c r="F21" s="169" t="s">
        <v>133</v>
      </c>
      <c r="G21" s="188" t="s">
        <v>536</v>
      </c>
      <c r="H21" s="188">
        <v>185</v>
      </c>
      <c r="I21" s="188">
        <v>0</v>
      </c>
      <c r="J21" s="162">
        <f t="shared" si="0"/>
        <v>185</v>
      </c>
      <c r="K21" s="188">
        <v>6</v>
      </c>
      <c r="L21" s="188">
        <v>6.5</v>
      </c>
      <c r="M21" s="188">
        <v>10</v>
      </c>
      <c r="N21" s="189">
        <v>10</v>
      </c>
      <c r="O21" s="190">
        <v>1</v>
      </c>
      <c r="P21" s="190">
        <v>176</v>
      </c>
      <c r="Q21" s="190">
        <v>0</v>
      </c>
      <c r="R21" s="164">
        <f t="shared" si="1"/>
        <v>176</v>
      </c>
      <c r="S21" s="190">
        <v>5</v>
      </c>
      <c r="T21" s="190">
        <v>6</v>
      </c>
      <c r="U21" s="190">
        <v>12</v>
      </c>
      <c r="V21" s="191">
        <v>12</v>
      </c>
      <c r="Z21" s="166">
        <f t="shared" si="2"/>
        <v>0</v>
      </c>
      <c r="AD21" s="193">
        <v>99</v>
      </c>
      <c r="BC21" s="159">
        <f t="shared" si="3"/>
        <v>121</v>
      </c>
      <c r="BD21" s="159">
        <f t="shared" si="4"/>
        <v>361</v>
      </c>
      <c r="BE21" s="168">
        <f>IF($O$4&gt;0,(LARGE(($N21,$V21,$AD21,$AL21,$AT21,$BB21),1)),"0")</f>
        <v>99</v>
      </c>
      <c r="BF21" s="194"/>
      <c r="BG21" s="159">
        <v>0</v>
      </c>
      <c r="BH21" s="159">
        <v>0</v>
      </c>
      <c r="BI21" s="168">
        <f t="shared" si="5"/>
        <v>22</v>
      </c>
      <c r="BJ21" s="159">
        <f t="shared" si="6"/>
        <v>361</v>
      </c>
    </row>
    <row r="22" spans="1:62" x14ac:dyDescent="0.2">
      <c r="A22" s="169">
        <v>14</v>
      </c>
      <c r="B22" s="169" t="s">
        <v>498</v>
      </c>
      <c r="C22" s="169" t="s">
        <v>545</v>
      </c>
      <c r="D22" s="169" t="s">
        <v>499</v>
      </c>
      <c r="E22" s="169" t="s">
        <v>30</v>
      </c>
      <c r="F22" s="169" t="s">
        <v>186</v>
      </c>
      <c r="G22" s="188" t="s">
        <v>536</v>
      </c>
      <c r="H22" s="188">
        <v>187.5</v>
      </c>
      <c r="I22" s="188">
        <v>0</v>
      </c>
      <c r="J22" s="162">
        <f t="shared" si="0"/>
        <v>187.5</v>
      </c>
      <c r="K22" s="188">
        <v>6</v>
      </c>
      <c r="L22" s="188">
        <v>6.5</v>
      </c>
      <c r="M22" s="188">
        <v>8</v>
      </c>
      <c r="N22" s="189">
        <v>8</v>
      </c>
      <c r="R22" s="164">
        <f t="shared" si="1"/>
        <v>0</v>
      </c>
      <c r="V22" s="191">
        <v>99</v>
      </c>
      <c r="Z22" s="166">
        <f t="shared" si="2"/>
        <v>0</v>
      </c>
      <c r="AD22" s="193">
        <v>99</v>
      </c>
      <c r="BC22" s="159">
        <f t="shared" si="3"/>
        <v>206</v>
      </c>
      <c r="BD22" s="159">
        <f t="shared" si="4"/>
        <v>187.5</v>
      </c>
      <c r="BE22" s="168">
        <f>IF($O$4&gt;0,(LARGE(($N22,$V22,$AD22,$AL22,$AT22,$BB22),1)),"0")</f>
        <v>99</v>
      </c>
      <c r="BF22" s="194"/>
      <c r="BG22" s="159">
        <v>0</v>
      </c>
      <c r="BH22" s="159">
        <v>0</v>
      </c>
      <c r="BI22" s="168">
        <f t="shared" si="5"/>
        <v>107</v>
      </c>
      <c r="BJ22" s="159">
        <f t="shared" si="6"/>
        <v>187.5</v>
      </c>
    </row>
    <row r="23" spans="1:62" x14ac:dyDescent="0.2">
      <c r="A23" s="169">
        <v>15</v>
      </c>
      <c r="B23" s="169" t="s">
        <v>418</v>
      </c>
      <c r="C23" s="169" t="s">
        <v>443</v>
      </c>
      <c r="D23" s="169" t="s">
        <v>419</v>
      </c>
      <c r="E23" s="169" t="s">
        <v>30</v>
      </c>
      <c r="F23" s="169" t="s">
        <v>127</v>
      </c>
      <c r="J23" s="162">
        <f t="shared" si="0"/>
        <v>0</v>
      </c>
      <c r="N23" s="189">
        <v>99</v>
      </c>
      <c r="O23" s="190">
        <v>1</v>
      </c>
      <c r="P23" s="190">
        <v>176</v>
      </c>
      <c r="Q23" s="190">
        <v>0</v>
      </c>
      <c r="R23" s="164">
        <f t="shared" si="1"/>
        <v>176</v>
      </c>
      <c r="S23" s="190">
        <v>6</v>
      </c>
      <c r="T23" s="190">
        <v>6</v>
      </c>
      <c r="U23" s="190">
        <v>11</v>
      </c>
      <c r="V23" s="191">
        <v>11</v>
      </c>
      <c r="Z23" s="166">
        <f t="shared" si="2"/>
        <v>0</v>
      </c>
      <c r="AD23" s="193">
        <v>99</v>
      </c>
      <c r="BC23" s="159">
        <f t="shared" si="3"/>
        <v>209</v>
      </c>
      <c r="BD23" s="159">
        <f t="shared" si="4"/>
        <v>176</v>
      </c>
      <c r="BE23" s="168">
        <f>IF($O$4&gt;0,(LARGE(($N23,$V23,$AD23,$AL23,$AT23,$BB23),1)),"0")</f>
        <v>99</v>
      </c>
      <c r="BF23" s="194"/>
      <c r="BG23" s="159">
        <v>0</v>
      </c>
      <c r="BH23" s="159">
        <v>0</v>
      </c>
      <c r="BI23" s="168">
        <f t="shared" si="5"/>
        <v>110</v>
      </c>
      <c r="BJ23" s="159">
        <f t="shared" si="6"/>
        <v>176</v>
      </c>
    </row>
    <row r="24" spans="1:62" x14ac:dyDescent="0.2">
      <c r="A24" s="169">
        <v>16</v>
      </c>
      <c r="B24" s="169" t="s">
        <v>506</v>
      </c>
      <c r="C24" s="169" t="s">
        <v>549</v>
      </c>
      <c r="D24" s="169" t="s">
        <v>507</v>
      </c>
      <c r="E24" s="169" t="s">
        <v>30</v>
      </c>
      <c r="F24" s="169" t="s">
        <v>167</v>
      </c>
      <c r="G24" s="188" t="s">
        <v>536</v>
      </c>
      <c r="H24" s="188">
        <v>182</v>
      </c>
      <c r="I24" s="188">
        <v>0</v>
      </c>
      <c r="J24" s="162">
        <f t="shared" si="0"/>
        <v>182</v>
      </c>
      <c r="K24" s="188">
        <v>6</v>
      </c>
      <c r="L24" s="188">
        <v>6</v>
      </c>
      <c r="M24" s="188">
        <v>13</v>
      </c>
      <c r="N24" s="189">
        <v>13</v>
      </c>
      <c r="R24" s="164">
        <f t="shared" si="1"/>
        <v>0</v>
      </c>
      <c r="V24" s="191">
        <v>99</v>
      </c>
      <c r="Z24" s="166">
        <f t="shared" si="2"/>
        <v>0</v>
      </c>
      <c r="AD24" s="193">
        <v>99</v>
      </c>
      <c r="BC24" s="159">
        <f t="shared" si="3"/>
        <v>211</v>
      </c>
      <c r="BD24" s="159">
        <f t="shared" si="4"/>
        <v>182</v>
      </c>
      <c r="BE24" s="168">
        <f>IF($O$4&gt;0,(LARGE(($N24,$V24,$AD24,$AL24,$AT24,$BB24),1)),"0")</f>
        <v>99</v>
      </c>
      <c r="BF24" s="194"/>
      <c r="BG24" s="159">
        <v>0</v>
      </c>
      <c r="BH24" s="159">
        <v>0</v>
      </c>
      <c r="BI24" s="168">
        <f t="shared" si="5"/>
        <v>112</v>
      </c>
      <c r="BJ24" s="159">
        <f t="shared" si="6"/>
        <v>182</v>
      </c>
    </row>
    <row r="25" spans="1:62" x14ac:dyDescent="0.2">
      <c r="A25" s="169">
        <v>17</v>
      </c>
      <c r="B25" s="169" t="s">
        <v>564</v>
      </c>
      <c r="C25" s="169" t="s">
        <v>568</v>
      </c>
      <c r="D25" s="169" t="s">
        <v>565</v>
      </c>
      <c r="E25" s="169" t="s">
        <v>30</v>
      </c>
      <c r="F25" s="169" t="s">
        <v>122</v>
      </c>
      <c r="J25" s="162">
        <f t="shared" si="0"/>
        <v>0</v>
      </c>
      <c r="N25" s="189">
        <v>99</v>
      </c>
      <c r="O25" s="190">
        <v>1</v>
      </c>
      <c r="P25" s="190">
        <v>170</v>
      </c>
      <c r="Q25" s="190">
        <v>0</v>
      </c>
      <c r="R25" s="164">
        <f t="shared" si="1"/>
        <v>170</v>
      </c>
      <c r="S25" s="190">
        <v>5</v>
      </c>
      <c r="T25" s="190">
        <v>6</v>
      </c>
      <c r="U25" s="190">
        <v>14</v>
      </c>
      <c r="V25" s="191">
        <v>14</v>
      </c>
      <c r="Z25" s="166">
        <f t="shared" si="2"/>
        <v>0</v>
      </c>
      <c r="AD25" s="193">
        <v>99</v>
      </c>
      <c r="BC25" s="159">
        <f t="shared" si="3"/>
        <v>212</v>
      </c>
      <c r="BD25" s="159">
        <f t="shared" si="4"/>
        <v>170</v>
      </c>
      <c r="BE25" s="168">
        <f>IF($O$4&gt;0,(LARGE(($N25,$V25,$AD25,$AL25,$AT25,$BB25),1)),"0")</f>
        <v>99</v>
      </c>
      <c r="BF25" s="194"/>
      <c r="BG25" s="159">
        <v>0</v>
      </c>
      <c r="BH25" s="159">
        <v>0</v>
      </c>
      <c r="BI25" s="168">
        <f t="shared" si="5"/>
        <v>113</v>
      </c>
      <c r="BJ25" s="159">
        <f t="shared" si="6"/>
        <v>170</v>
      </c>
    </row>
    <row r="26" spans="1:62" x14ac:dyDescent="0.2">
      <c r="A26" s="169">
        <v>18</v>
      </c>
      <c r="B26" s="169" t="s">
        <v>510</v>
      </c>
      <c r="C26" s="169" t="s">
        <v>551</v>
      </c>
      <c r="D26" s="169" t="s">
        <v>511</v>
      </c>
      <c r="E26" s="169" t="s">
        <v>30</v>
      </c>
      <c r="F26" s="169" t="s">
        <v>256</v>
      </c>
      <c r="G26" s="188" t="s">
        <v>536</v>
      </c>
      <c r="H26" s="188">
        <v>173.5</v>
      </c>
      <c r="I26" s="188">
        <v>0</v>
      </c>
      <c r="J26" s="162">
        <f t="shared" si="0"/>
        <v>173.5</v>
      </c>
      <c r="K26" s="188">
        <v>5.5</v>
      </c>
      <c r="L26" s="188">
        <v>6</v>
      </c>
      <c r="M26" s="188">
        <v>16</v>
      </c>
      <c r="N26" s="189">
        <v>16</v>
      </c>
      <c r="R26" s="164">
        <f t="shared" si="1"/>
        <v>0</v>
      </c>
      <c r="V26" s="191">
        <v>99</v>
      </c>
      <c r="Z26" s="166">
        <f t="shared" si="2"/>
        <v>0</v>
      </c>
      <c r="AD26" s="193">
        <v>99</v>
      </c>
      <c r="BC26" s="159">
        <f t="shared" si="3"/>
        <v>214</v>
      </c>
      <c r="BD26" s="159">
        <f t="shared" si="4"/>
        <v>173.5</v>
      </c>
      <c r="BE26" s="168">
        <f>IF($O$4&gt;0,(LARGE(($N26,$V26,$AD26,$AL26,$AT26,$BB26),1)),"0")</f>
        <v>99</v>
      </c>
      <c r="BF26" s="194"/>
      <c r="BG26" s="159">
        <v>0</v>
      </c>
      <c r="BH26" s="159">
        <v>0</v>
      </c>
      <c r="BI26" s="168">
        <f t="shared" si="5"/>
        <v>115</v>
      </c>
      <c r="BJ26" s="159">
        <f t="shared" si="6"/>
        <v>173.5</v>
      </c>
    </row>
    <row r="27" spans="1:62" x14ac:dyDescent="0.2">
      <c r="A27" s="169">
        <v>19</v>
      </c>
      <c r="B27" s="169" t="s">
        <v>512</v>
      </c>
      <c r="C27" s="169" t="s">
        <v>552</v>
      </c>
      <c r="D27" s="169" t="s">
        <v>513</v>
      </c>
      <c r="E27" s="169" t="s">
        <v>30</v>
      </c>
      <c r="F27" s="169" t="s">
        <v>186</v>
      </c>
      <c r="G27" s="188" t="s">
        <v>536</v>
      </c>
      <c r="H27" s="188">
        <v>172</v>
      </c>
      <c r="I27" s="188">
        <v>0</v>
      </c>
      <c r="J27" s="162">
        <f t="shared" si="0"/>
        <v>172</v>
      </c>
      <c r="K27" s="188">
        <v>6</v>
      </c>
      <c r="L27" s="188">
        <v>6</v>
      </c>
      <c r="M27" s="188">
        <v>17</v>
      </c>
      <c r="N27" s="189">
        <v>17</v>
      </c>
      <c r="R27" s="164">
        <f t="shared" si="1"/>
        <v>0</v>
      </c>
      <c r="V27" s="191">
        <v>99</v>
      </c>
      <c r="Z27" s="166">
        <f t="shared" si="2"/>
        <v>0</v>
      </c>
      <c r="AD27" s="193">
        <v>99</v>
      </c>
      <c r="BC27" s="159">
        <f t="shared" si="3"/>
        <v>215</v>
      </c>
      <c r="BD27" s="159">
        <f t="shared" si="4"/>
        <v>172</v>
      </c>
      <c r="BE27" s="168">
        <f>IF($O$4&gt;0,(LARGE(($N27,$V27,$AD27,$AL27,$AT27,$BB27),1)),"0")</f>
        <v>99</v>
      </c>
      <c r="BF27" s="194"/>
      <c r="BG27" s="159">
        <v>0</v>
      </c>
      <c r="BH27" s="159">
        <v>0</v>
      </c>
      <c r="BI27" s="168">
        <f t="shared" si="5"/>
        <v>116</v>
      </c>
      <c r="BJ27" s="159">
        <f t="shared" si="6"/>
        <v>172</v>
      </c>
    </row>
  </sheetData>
  <sheetProtection sheet="1" objects="1" scenarios="1"/>
  <mergeCells count="32">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s>
  <conditionalFormatting sqref="X2:Y2 P2:Q2 H2:I2 AF2:AG2 AN2:AO2 AV2:AW2 H9:I65456 AV9:AW65456 P9:Q65456 X9:Y65456 AF9:AG65456 AN9:AO65456">
    <cfRule type="cellIs" dxfId="4" priority="1" stopIfTrue="1" operator="greaterThanOrEqual">
      <formula>$BL$6</formula>
    </cfRule>
  </conditionalFormatting>
  <dataValidations count="9">
    <dataValidation type="decimal" operator="lessThanOrEqual" allowBlank="1" showInputMessage="1" showErrorMessage="1" sqref="BK9:BL27 J28:J65456 R28:R65456 AH9:AH65456 AP9:AP65456 AX9:AX65456 Z28:Z65456 BC28:BL65456 BG9:BH27">
      <formula1>100</formula1>
    </dataValidation>
    <dataValidation type="list" allowBlank="1" showInputMessage="1" showErrorMessage="1" sqref="BM1:BM2 BM9:BM65456">
      <formula1>"ja,nee"</formula1>
    </dataValidation>
    <dataValidation operator="lessThanOrEqual" allowBlank="1" showInputMessage="1" showErrorMessage="1" sqref="Z8:Z27 AH8 AP8 AX8 BC9:BE27 J1:J2 R1:R2 AX1:AX2 AP1:AP2 AH1:AH2 Z1:Z2 BC1:BK8 BL1:BL4 BL7:BL8 R8:R27 J8:J27 BI9:BJ27"/>
    <dataValidation type="decimal" allowBlank="1" showInputMessage="1" showErrorMessage="1" sqref="H1:I2 P1:Q2 AV1:AW2 AN1:AO2 AF1:AG2 X1:Y2 H8:I65456 X8:Y65456 P8:Q65456 AF8:AG65456 AN8:AO65456 AV8:AW65456">
      <formula1>0</formula1>
      <formula2>400</formula2>
    </dataValidation>
    <dataValidation type="decimal" allowBlank="1" showInputMessage="1" showErrorMessage="1" sqref="K1:L2 S1:T2 AY1:AZ2 AQ1:AR2 AI1:AJ2 AA1:AB2 K8:L65456 AA8:AB65456 S8:T65456 AI8:AJ65456 AQ8:AR65456 AY8:AZ65456">
      <formula1>0</formula1>
      <formula2>99</formula2>
    </dataValidation>
    <dataValidation type="whole" allowBlank="1" showInputMessage="1" showErrorMessage="1" sqref="M1:N2 U1:V2 BA1:BB2 AS1:AT2 AK1:AL2 AC1:AD2 M8:N65456 AC8:AD65456 U8:V65456 AK8:AL65456 AS8:AT65456 BA8:BB65456">
      <formula1>0</formula1>
      <formula2>999</formula2>
    </dataValidation>
    <dataValidation type="whole" operator="lessThanOrEqual" allowBlank="1" showInputMessage="1" showErrorMessage="1" sqref="BL6">
      <formula1>400</formula1>
    </dataValidation>
    <dataValidation type="whole" operator="lessThanOrEqual" allowBlank="1" showInputMessage="1" showErrorMessage="1" sqref="BL5">
      <formula1>99</formula1>
    </dataValidation>
    <dataValidation type="whole" allowBlank="1" showInputMessage="1" showErrorMessage="1" sqref="O3:V3">
      <formula1>0</formula1>
      <formula2>99</formula2>
    </dataValidation>
  </dataValidations>
  <printOptions headings="1" gridLines="1"/>
  <pageMargins left="0.19685039370078741" right="0" top="0.98425196850393704" bottom="0.98425196850393704" header="0.51181102362204722" footer="0.51181102362204722"/>
  <pageSetup paperSize="9" scale="74" fitToHeight="0" orientation="landscape"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25633" r:id="rId4" name="Button 1">
              <controlPr defaultSize="0" print="0" autoFill="0" autoPict="0" macro="[0]!KleinsteBepalen">
                <anchor moveWithCells="1" sizeWithCells="1">
                  <from>
                    <xdr:col>0</xdr:col>
                    <xdr:colOff>161925</xdr:colOff>
                    <xdr:row>5</xdr:row>
                    <xdr:rowOff>0</xdr:rowOff>
                  </from>
                  <to>
                    <xdr:col>2</xdr:col>
                    <xdr:colOff>485775</xdr:colOff>
                    <xdr:row>7</xdr:row>
                    <xdr:rowOff>9525</xdr:rowOff>
                  </to>
                </anchor>
              </controlPr>
            </control>
          </mc:Choice>
        </mc:AlternateContent>
        <mc:AlternateContent xmlns:mc="http://schemas.openxmlformats.org/markup-compatibility/2006">
          <mc:Choice Requires="x14">
            <control shapeId="325634" r:id="rId5" name="Button 2">
              <controlPr defaultSize="0" print="0" autoFill="0" autoPict="0" macro="[0]!Sort_Punten_1">
                <anchor moveWithCells="1" sizeWithCells="1">
                  <from>
                    <xdr:col>7</xdr:col>
                    <xdr:colOff>9525</xdr:colOff>
                    <xdr:row>7</xdr:row>
                    <xdr:rowOff>19050</xdr:rowOff>
                  </from>
                  <to>
                    <xdr:col>8</xdr:col>
                    <xdr:colOff>0</xdr:colOff>
                    <xdr:row>7</xdr:row>
                    <xdr:rowOff>190500</xdr:rowOff>
                  </to>
                </anchor>
              </controlPr>
            </control>
          </mc:Choice>
        </mc:AlternateContent>
        <mc:AlternateContent xmlns:mc="http://schemas.openxmlformats.org/markup-compatibility/2006">
          <mc:Choice Requires="x14">
            <control shapeId="325635" r:id="rId6" name="Button 3">
              <controlPr defaultSize="0" print="0" autoFill="0" autoPict="0" macro="[0]!Sort_Punten_2">
                <anchor moveWithCells="1" sizeWithCells="1">
                  <from>
                    <xdr:col>15</xdr:col>
                    <xdr:colOff>19050</xdr:colOff>
                    <xdr:row>7</xdr:row>
                    <xdr:rowOff>9525</xdr:rowOff>
                  </from>
                  <to>
                    <xdr:col>16</xdr:col>
                    <xdr:colOff>0</xdr:colOff>
                    <xdr:row>7</xdr:row>
                    <xdr:rowOff>161925</xdr:rowOff>
                  </to>
                </anchor>
              </controlPr>
            </control>
          </mc:Choice>
        </mc:AlternateContent>
        <mc:AlternateContent xmlns:mc="http://schemas.openxmlformats.org/markup-compatibility/2006">
          <mc:Choice Requires="x14">
            <control shapeId="325636" r:id="rId7" name="Button 4">
              <controlPr defaultSize="0" print="0" autoFill="0" autoPict="0" macro="[0]!Sort_Punten_3">
                <anchor moveWithCells="1" sizeWithCells="1">
                  <from>
                    <xdr:col>23</xdr:col>
                    <xdr:colOff>9525</xdr:colOff>
                    <xdr:row>7</xdr:row>
                    <xdr:rowOff>9525</xdr:rowOff>
                  </from>
                  <to>
                    <xdr:col>24</xdr:col>
                    <xdr:colOff>0</xdr:colOff>
                    <xdr:row>7</xdr:row>
                    <xdr:rowOff>190500</xdr:rowOff>
                  </to>
                </anchor>
              </controlPr>
            </control>
          </mc:Choice>
        </mc:AlternateContent>
        <mc:AlternateContent xmlns:mc="http://schemas.openxmlformats.org/markup-compatibility/2006">
          <mc:Choice Requires="x14">
            <control shapeId="325637" r:id="rId8" name="Button 5">
              <controlPr defaultSize="0" print="0" autoFill="0" autoPict="0" macro="[0]!Sort_Punten_4">
                <anchor moveWithCells="1" sizeWithCells="1">
                  <from>
                    <xdr:col>31</xdr:col>
                    <xdr:colOff>9525</xdr:colOff>
                    <xdr:row>7</xdr:row>
                    <xdr:rowOff>9525</xdr:rowOff>
                  </from>
                  <to>
                    <xdr:col>32</xdr:col>
                    <xdr:colOff>0</xdr:colOff>
                    <xdr:row>7</xdr:row>
                    <xdr:rowOff>180975</xdr:rowOff>
                  </to>
                </anchor>
              </controlPr>
            </control>
          </mc:Choice>
        </mc:AlternateContent>
        <mc:AlternateContent xmlns:mc="http://schemas.openxmlformats.org/markup-compatibility/2006">
          <mc:Choice Requires="x14">
            <control shapeId="325638" r:id="rId9" name="Button 6">
              <controlPr defaultSize="0" print="0" autoFill="0" autoPict="0" macro="[0]!verbergen">
                <anchor moveWithCells="1" sizeWithCells="1">
                  <from>
                    <xdr:col>64</xdr:col>
                    <xdr:colOff>9525</xdr:colOff>
                    <xdr:row>2</xdr:row>
                    <xdr:rowOff>9525</xdr:rowOff>
                  </from>
                  <to>
                    <xdr:col>66</xdr:col>
                    <xdr:colOff>0</xdr:colOff>
                    <xdr:row>4</xdr:row>
                    <xdr:rowOff>0</xdr:rowOff>
                  </to>
                </anchor>
              </controlPr>
            </control>
          </mc:Choice>
        </mc:AlternateContent>
        <mc:AlternateContent xmlns:mc="http://schemas.openxmlformats.org/markup-compatibility/2006">
          <mc:Choice Requires="x14">
            <control shapeId="325639" r:id="rId10" name="Button 7">
              <controlPr defaultSize="0" print="0" autoFill="0" autoPict="0" macro="[0]!Sort_Pl_Punten_1">
                <anchor moveWithCells="1" sizeWithCells="1">
                  <from>
                    <xdr:col>13</xdr:col>
                    <xdr:colOff>9525</xdr:colOff>
                    <xdr:row>6</xdr:row>
                    <xdr:rowOff>152400</xdr:rowOff>
                  </from>
                  <to>
                    <xdr:col>13</xdr:col>
                    <xdr:colOff>247650</xdr:colOff>
                    <xdr:row>8</xdr:row>
                    <xdr:rowOff>0</xdr:rowOff>
                  </to>
                </anchor>
              </controlPr>
            </control>
          </mc:Choice>
        </mc:AlternateContent>
        <mc:AlternateContent xmlns:mc="http://schemas.openxmlformats.org/markup-compatibility/2006">
          <mc:Choice Requires="x14">
            <control shapeId="325640" r:id="rId11" name="Button 8">
              <controlPr defaultSize="0" print="0" autoFill="0" autoPict="0" macro="[0]!Sort_Pl_Punten_2">
                <anchor moveWithCells="1" sizeWithCells="1">
                  <from>
                    <xdr:col>20</xdr:col>
                    <xdr:colOff>190500</xdr:colOff>
                    <xdr:row>7</xdr:row>
                    <xdr:rowOff>9525</xdr:rowOff>
                  </from>
                  <to>
                    <xdr:col>21</xdr:col>
                    <xdr:colOff>247650</xdr:colOff>
                    <xdr:row>8</xdr:row>
                    <xdr:rowOff>0</xdr:rowOff>
                  </to>
                </anchor>
              </controlPr>
            </control>
          </mc:Choice>
        </mc:AlternateContent>
        <mc:AlternateContent xmlns:mc="http://schemas.openxmlformats.org/markup-compatibility/2006">
          <mc:Choice Requires="x14">
            <control shapeId="325641" r:id="rId12" name="Button 9">
              <controlPr defaultSize="0" print="0" autoFill="0" autoPict="0" macro="[0]!Sort_Pl_Punten_3">
                <anchor moveWithCells="1" sizeWithCells="1">
                  <from>
                    <xdr:col>29</xdr:col>
                    <xdr:colOff>0</xdr:colOff>
                    <xdr:row>7</xdr:row>
                    <xdr:rowOff>28575</xdr:rowOff>
                  </from>
                  <to>
                    <xdr:col>30</xdr:col>
                    <xdr:colOff>0</xdr:colOff>
                    <xdr:row>8</xdr:row>
                    <xdr:rowOff>0</xdr:rowOff>
                  </to>
                </anchor>
              </controlPr>
            </control>
          </mc:Choice>
        </mc:AlternateContent>
        <mc:AlternateContent xmlns:mc="http://schemas.openxmlformats.org/markup-compatibility/2006">
          <mc:Choice Requires="x14">
            <control shapeId="325642" r:id="rId13" name="Button 10">
              <controlPr defaultSize="0" print="0" autoFill="0" autoPict="0" macro="[0]!Sort_Pl_Punten_4">
                <anchor moveWithCells="1" sizeWithCells="1">
                  <from>
                    <xdr:col>37</xdr:col>
                    <xdr:colOff>19050</xdr:colOff>
                    <xdr:row>7</xdr:row>
                    <xdr:rowOff>0</xdr:rowOff>
                  </from>
                  <to>
                    <xdr:col>37</xdr:col>
                    <xdr:colOff>238125</xdr:colOff>
                    <xdr:row>7</xdr:row>
                    <xdr:rowOff>314325</xdr:rowOff>
                  </to>
                </anchor>
              </controlPr>
            </control>
          </mc:Choice>
        </mc:AlternateContent>
        <mc:AlternateContent xmlns:mc="http://schemas.openxmlformats.org/markup-compatibility/2006">
          <mc:Choice Requires="x14">
            <control shapeId="325643" r:id="rId14" name="Button 11">
              <controlPr defaultSize="0" print="0" autoFill="0" autoPict="0" macro="[0]!Sort_Beste_Punten">
                <anchor moveWithCells="1" sizeWithCells="1">
                  <from>
                    <xdr:col>57</xdr:col>
                    <xdr:colOff>0</xdr:colOff>
                    <xdr:row>7</xdr:row>
                    <xdr:rowOff>19050</xdr:rowOff>
                  </from>
                  <to>
                    <xdr:col>60</xdr:col>
                    <xdr:colOff>390525</xdr:colOff>
                    <xdr:row>7</xdr:row>
                    <xdr:rowOff>314325</xdr:rowOff>
                  </to>
                </anchor>
              </controlPr>
            </control>
          </mc:Choice>
        </mc:AlternateContent>
        <mc:AlternateContent xmlns:mc="http://schemas.openxmlformats.org/markup-compatibility/2006">
          <mc:Choice Requires="x14">
            <control shapeId="325644" r:id="rId15" name="Button 12">
              <controlPr defaultSize="0" print="0" autoFill="0" autoPict="0" macro="[0]!Sort_Totaal_Punten">
                <anchor moveWithCells="1" sizeWithCells="1">
                  <from>
                    <xdr:col>61</xdr:col>
                    <xdr:colOff>0</xdr:colOff>
                    <xdr:row>7</xdr:row>
                    <xdr:rowOff>28575</xdr:rowOff>
                  </from>
                  <to>
                    <xdr:col>61</xdr:col>
                    <xdr:colOff>0</xdr:colOff>
                    <xdr:row>8</xdr:row>
                    <xdr:rowOff>0</xdr:rowOff>
                  </to>
                </anchor>
              </controlPr>
            </control>
          </mc:Choice>
        </mc:AlternateContent>
        <mc:AlternateContent xmlns:mc="http://schemas.openxmlformats.org/markup-compatibility/2006">
          <mc:Choice Requires="x14">
            <control shapeId="325645" r:id="rId16" name="Button 13">
              <controlPr defaultSize="0" print="0" autoFill="0" autoPict="0" macro="[0]!Sort_Plaatsing">
                <anchor moveWithCells="1" sizeWithCells="1">
                  <from>
                    <xdr:col>0</xdr:col>
                    <xdr:colOff>0</xdr:colOff>
                    <xdr:row>7</xdr:row>
                    <xdr:rowOff>28575</xdr:rowOff>
                  </from>
                  <to>
                    <xdr:col>1</xdr:col>
                    <xdr:colOff>9525</xdr:colOff>
                    <xdr:row>8</xdr:row>
                    <xdr:rowOff>0</xdr:rowOff>
                  </to>
                </anchor>
              </controlPr>
            </control>
          </mc:Choice>
        </mc:AlternateContent>
        <mc:AlternateContent xmlns:mc="http://schemas.openxmlformats.org/markup-compatibility/2006">
          <mc:Choice Requires="x14">
            <control shapeId="325646" r:id="rId17" name="Button 14">
              <controlPr defaultSize="0" print="0" autoFill="0" autoPict="0" macro="[0]!Sort_Punten_5">
                <anchor moveWithCells="1" sizeWithCells="1">
                  <from>
                    <xdr:col>39</xdr:col>
                    <xdr:colOff>9525</xdr:colOff>
                    <xdr:row>7</xdr:row>
                    <xdr:rowOff>9525</xdr:rowOff>
                  </from>
                  <to>
                    <xdr:col>40</xdr:col>
                    <xdr:colOff>0</xdr:colOff>
                    <xdr:row>7</xdr:row>
                    <xdr:rowOff>180975</xdr:rowOff>
                  </to>
                </anchor>
              </controlPr>
            </control>
          </mc:Choice>
        </mc:AlternateContent>
        <mc:AlternateContent xmlns:mc="http://schemas.openxmlformats.org/markup-compatibility/2006">
          <mc:Choice Requires="x14">
            <control shapeId="325647" r:id="rId18" name="Button 15">
              <controlPr defaultSize="0" print="0" autoFill="0" autoPict="0" macro="[0]!Sort_Pl_Punten_5">
                <anchor moveWithCells="1" sizeWithCells="1">
                  <from>
                    <xdr:col>45</xdr:col>
                    <xdr:colOff>9525</xdr:colOff>
                    <xdr:row>7</xdr:row>
                    <xdr:rowOff>9525</xdr:rowOff>
                  </from>
                  <to>
                    <xdr:col>45</xdr:col>
                    <xdr:colOff>247650</xdr:colOff>
                    <xdr:row>8</xdr:row>
                    <xdr:rowOff>0</xdr:rowOff>
                  </to>
                </anchor>
              </controlPr>
            </control>
          </mc:Choice>
        </mc:AlternateContent>
        <mc:AlternateContent xmlns:mc="http://schemas.openxmlformats.org/markup-compatibility/2006">
          <mc:Choice Requires="x14">
            <control shapeId="325648" r:id="rId19" name="Button 16">
              <controlPr defaultSize="0" print="0" autoFill="0" autoPict="0" macro="[0]!Sort_Punten_6">
                <anchor moveWithCells="1" sizeWithCells="1">
                  <from>
                    <xdr:col>47</xdr:col>
                    <xdr:colOff>9525</xdr:colOff>
                    <xdr:row>7</xdr:row>
                    <xdr:rowOff>9525</xdr:rowOff>
                  </from>
                  <to>
                    <xdr:col>48</xdr:col>
                    <xdr:colOff>0</xdr:colOff>
                    <xdr:row>7</xdr:row>
                    <xdr:rowOff>180975</xdr:rowOff>
                  </to>
                </anchor>
              </controlPr>
            </control>
          </mc:Choice>
        </mc:AlternateContent>
        <mc:AlternateContent xmlns:mc="http://schemas.openxmlformats.org/markup-compatibility/2006">
          <mc:Choice Requires="x14">
            <control shapeId="325649" r:id="rId20" name="Button 17">
              <controlPr defaultSize="0" print="0" autoFill="0" autoPict="0" macro="[0]!Sort_Pl_Punten_6">
                <anchor moveWithCells="1" sizeWithCells="1">
                  <from>
                    <xdr:col>53</xdr:col>
                    <xdr:colOff>19050</xdr:colOff>
                    <xdr:row>7</xdr:row>
                    <xdr:rowOff>9525</xdr:rowOff>
                  </from>
                  <to>
                    <xdr:col>53</xdr:col>
                    <xdr:colOff>247650</xdr:colOff>
                    <xdr:row>8</xdr:row>
                    <xdr:rowOff>0</xdr:rowOff>
                  </to>
                </anchor>
              </controlPr>
            </control>
          </mc:Choice>
        </mc:AlternateContent>
        <mc:AlternateContent xmlns:mc="http://schemas.openxmlformats.org/markup-compatibility/2006">
          <mc:Choice Requires="x14">
            <control shapeId="325650" r:id="rId21" name="Button 18">
              <controlPr defaultSize="0" print="0" autoFill="0" autoPict="0" macro="[0]!Verberg_Ex_Aequo_1">
                <anchor moveWithCells="1" sizeWithCells="1">
                  <from>
                    <xdr:col>10</xdr:col>
                    <xdr:colOff>19050</xdr:colOff>
                    <xdr:row>7</xdr:row>
                    <xdr:rowOff>9525</xdr:rowOff>
                  </from>
                  <to>
                    <xdr:col>11</xdr:col>
                    <xdr:colOff>190500</xdr:colOff>
                    <xdr:row>8</xdr:row>
                    <xdr:rowOff>0</xdr:rowOff>
                  </to>
                </anchor>
              </controlPr>
            </control>
          </mc:Choice>
        </mc:AlternateContent>
        <mc:AlternateContent xmlns:mc="http://schemas.openxmlformats.org/markup-compatibility/2006">
          <mc:Choice Requires="x14">
            <control shapeId="325651" r:id="rId22" name="Button 19">
              <controlPr defaultSize="0" print="0" autoFill="0" autoPict="0" macro="[0]!Verberg_Ex_Aequo_2">
                <anchor moveWithCells="1" sizeWithCells="1">
                  <from>
                    <xdr:col>18</xdr:col>
                    <xdr:colOff>19050</xdr:colOff>
                    <xdr:row>7</xdr:row>
                    <xdr:rowOff>9525</xdr:rowOff>
                  </from>
                  <to>
                    <xdr:col>19</xdr:col>
                    <xdr:colOff>190500</xdr:colOff>
                    <xdr:row>8</xdr:row>
                    <xdr:rowOff>0</xdr:rowOff>
                  </to>
                </anchor>
              </controlPr>
            </control>
          </mc:Choice>
        </mc:AlternateContent>
        <mc:AlternateContent xmlns:mc="http://schemas.openxmlformats.org/markup-compatibility/2006">
          <mc:Choice Requires="x14">
            <control shapeId="325652" r:id="rId23" name="Button 20">
              <controlPr defaultSize="0" print="0" autoFill="0" autoPict="0" macro="[0]!Verberg_Ex_Aequo_3">
                <anchor moveWithCells="1" sizeWithCells="1">
                  <from>
                    <xdr:col>26</xdr:col>
                    <xdr:colOff>47625</xdr:colOff>
                    <xdr:row>7</xdr:row>
                    <xdr:rowOff>9525</xdr:rowOff>
                  </from>
                  <to>
                    <xdr:col>27</xdr:col>
                    <xdr:colOff>219075</xdr:colOff>
                    <xdr:row>7</xdr:row>
                    <xdr:rowOff>304800</xdr:rowOff>
                  </to>
                </anchor>
              </controlPr>
            </control>
          </mc:Choice>
        </mc:AlternateContent>
        <mc:AlternateContent xmlns:mc="http://schemas.openxmlformats.org/markup-compatibility/2006">
          <mc:Choice Requires="x14">
            <control shapeId="325653" r:id="rId24" name="Button 21">
              <controlPr defaultSize="0" print="0" autoFill="0" autoPict="0" macro="[0]!Verberg_Ex_Aequo_4">
                <anchor moveWithCells="1" sizeWithCells="1">
                  <from>
                    <xdr:col>30</xdr:col>
                    <xdr:colOff>0</xdr:colOff>
                    <xdr:row>7</xdr:row>
                    <xdr:rowOff>0</xdr:rowOff>
                  </from>
                  <to>
                    <xdr:col>35</xdr:col>
                    <xdr:colOff>200025</xdr:colOff>
                    <xdr:row>7</xdr:row>
                    <xdr:rowOff>314325</xdr:rowOff>
                  </to>
                </anchor>
              </controlPr>
            </control>
          </mc:Choice>
        </mc:AlternateContent>
        <mc:AlternateContent xmlns:mc="http://schemas.openxmlformats.org/markup-compatibility/2006">
          <mc:Choice Requires="x14">
            <control shapeId="325654" r:id="rId25" name="Button 22">
              <controlPr defaultSize="0" print="0" autoFill="0" autoPict="0" macro="[0]!Verberg_Ex_Aequo_5">
                <anchor moveWithCells="1" sizeWithCells="1">
                  <from>
                    <xdr:col>38</xdr:col>
                    <xdr:colOff>0</xdr:colOff>
                    <xdr:row>7</xdr:row>
                    <xdr:rowOff>9525</xdr:rowOff>
                  </from>
                  <to>
                    <xdr:col>38</xdr:col>
                    <xdr:colOff>0</xdr:colOff>
                    <xdr:row>8</xdr:row>
                    <xdr:rowOff>0</xdr:rowOff>
                  </to>
                </anchor>
              </controlPr>
            </control>
          </mc:Choice>
        </mc:AlternateContent>
        <mc:AlternateContent xmlns:mc="http://schemas.openxmlformats.org/markup-compatibility/2006">
          <mc:Choice Requires="x14">
            <control shapeId="325655" r:id="rId26" name="Button 23">
              <controlPr defaultSize="0" print="0" autoFill="0" autoPict="0" macro="[0]!Verberg_Ex_Aequo_6">
                <anchor moveWithCells="1" sizeWithCells="1">
                  <from>
                    <xdr:col>46</xdr:col>
                    <xdr:colOff>0</xdr:colOff>
                    <xdr:row>7</xdr:row>
                    <xdr:rowOff>0</xdr:rowOff>
                  </from>
                  <to>
                    <xdr:col>46</xdr:col>
                    <xdr:colOff>0</xdr:colOff>
                    <xdr:row>7</xdr:row>
                    <xdr:rowOff>314325</xdr:rowOff>
                  </to>
                </anchor>
              </controlPr>
            </control>
          </mc:Choice>
        </mc:AlternateContent>
        <mc:AlternateContent xmlns:mc="http://schemas.openxmlformats.org/markup-compatibility/2006">
          <mc:Choice Requires="x14">
            <control shapeId="325656" r:id="rId27" name="Button 24">
              <controlPr defaultSize="0" print="0" autoFill="0" autoPict="0" macro="[0]!Sort_Naam">
                <anchor moveWithCells="1" sizeWithCells="1">
                  <from>
                    <xdr:col>2</xdr:col>
                    <xdr:colOff>0</xdr:colOff>
                    <xdr:row>7</xdr:row>
                    <xdr:rowOff>9525</xdr:rowOff>
                  </from>
                  <to>
                    <xdr:col>3</xdr:col>
                    <xdr:colOff>0</xdr:colOff>
                    <xdr:row>7</xdr:row>
                    <xdr:rowOff>190500</xdr:rowOff>
                  </to>
                </anchor>
              </controlPr>
            </control>
          </mc:Choice>
        </mc:AlternateContent>
        <mc:AlternateContent xmlns:mc="http://schemas.openxmlformats.org/markup-compatibility/2006">
          <mc:Choice Requires="x14">
            <control shapeId="325657" r:id="rId28" name="Button 25">
              <controlPr defaultSize="0" print="0" autoFill="0" autoPict="0" macro="[0]!Verberg_Ex_Aequo_5">
                <anchor moveWithCells="1" sizeWithCells="1">
                  <from>
                    <xdr:col>38</xdr:col>
                    <xdr:colOff>0</xdr:colOff>
                    <xdr:row>7</xdr:row>
                    <xdr:rowOff>0</xdr:rowOff>
                  </from>
                  <to>
                    <xdr:col>43</xdr:col>
                    <xdr:colOff>200025</xdr:colOff>
                    <xdr:row>7</xdr:row>
                    <xdr:rowOff>314325</xdr:rowOff>
                  </to>
                </anchor>
              </controlPr>
            </control>
          </mc:Choice>
        </mc:AlternateContent>
        <mc:AlternateContent xmlns:mc="http://schemas.openxmlformats.org/markup-compatibility/2006">
          <mc:Choice Requires="x14">
            <control shapeId="325658" r:id="rId29" name="Button 26">
              <controlPr defaultSize="0" print="0" autoFill="0" autoPict="0" macro="[0]!Verberg_Ex_Aequo_6">
                <anchor moveWithCells="1" sizeWithCells="1">
                  <from>
                    <xdr:col>46</xdr:col>
                    <xdr:colOff>0</xdr:colOff>
                    <xdr:row>7</xdr:row>
                    <xdr:rowOff>0</xdr:rowOff>
                  </from>
                  <to>
                    <xdr:col>51</xdr:col>
                    <xdr:colOff>200025</xdr:colOff>
                    <xdr:row>7</xdr:row>
                    <xdr:rowOff>314325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87"/>
  <dimension ref="A1:BN22"/>
  <sheetViews>
    <sheetView workbookViewId="0">
      <pane xSplit="5" ySplit="8" topLeftCell="F9" activePane="bottomRight" state="frozen"/>
      <selection activeCell="C5" sqref="C5:E5"/>
      <selection pane="topRight" activeCell="C5" sqref="C5:E5"/>
      <selection pane="bottomLeft" activeCell="C5" sqref="C5:E5"/>
      <selection pane="bottomRight" activeCell="BO31" sqref="BO31"/>
    </sheetView>
  </sheetViews>
  <sheetFormatPr defaultColWidth="9.140625" defaultRowHeight="12.75" x14ac:dyDescent="0.2"/>
  <cols>
    <col min="1" max="1" width="3.28515625" style="169" bestFit="1" customWidth="1"/>
    <col min="2" max="2" width="10.140625" style="169" customWidth="1"/>
    <col min="3" max="4" width="22.7109375" style="169" customWidth="1"/>
    <col min="5" max="5" width="4.140625" style="169" hidden="1" customWidth="1"/>
    <col min="6" max="6" width="18.7109375" style="169" customWidth="1"/>
    <col min="7" max="7" width="2.7109375" style="188" customWidth="1"/>
    <col min="8" max="8" width="5.7109375" style="188" customWidth="1"/>
    <col min="9" max="9" width="5.7109375" style="188" hidden="1" customWidth="1"/>
    <col min="10" max="10" width="5.7109375" style="162" hidden="1" customWidth="1"/>
    <col min="11" max="12" width="3.7109375" style="188" customWidth="1"/>
    <col min="13" max="13" width="3" style="188" customWidth="1"/>
    <col min="14" max="14" width="3.85546875" style="189" customWidth="1"/>
    <col min="15" max="15" width="2.7109375" style="190" customWidth="1"/>
    <col min="16" max="16" width="5.7109375" style="190" customWidth="1"/>
    <col min="17" max="17" width="5.7109375" style="190" hidden="1" customWidth="1"/>
    <col min="18" max="18" width="5.7109375" style="164" hidden="1" customWidth="1"/>
    <col min="19" max="20" width="3.7109375" style="190" customWidth="1"/>
    <col min="21" max="21" width="3" style="190" customWidth="1"/>
    <col min="22" max="22" width="3.85546875" style="191" customWidth="1"/>
    <col min="23" max="23" width="2.7109375" style="192" customWidth="1"/>
    <col min="24" max="24" width="5.7109375" style="192" customWidth="1"/>
    <col min="25" max="25" width="5.7109375" style="192" hidden="1" customWidth="1"/>
    <col min="26" max="26" width="5.7109375" style="166" hidden="1" customWidth="1"/>
    <col min="27" max="28" width="3.7109375" style="192" customWidth="1"/>
    <col min="29" max="29" width="3" style="192" customWidth="1"/>
    <col min="30" max="30" width="3.85546875" style="193" customWidth="1"/>
    <col min="31" max="31" width="2.7109375" style="190" hidden="1" customWidth="1"/>
    <col min="32" max="33" width="5.7109375" style="190" hidden="1" customWidth="1"/>
    <col min="34" max="34" width="5.7109375" style="164" hidden="1" customWidth="1"/>
    <col min="35" max="36" width="3.7109375" style="190" hidden="1" customWidth="1"/>
    <col min="37" max="37" width="3" style="190" hidden="1" customWidth="1"/>
    <col min="38" max="38" width="3.85546875" style="191" hidden="1" customWidth="1"/>
    <col min="39" max="39" width="2.7109375" style="192" hidden="1" customWidth="1"/>
    <col min="40" max="41" width="5.7109375" style="192" hidden="1" customWidth="1"/>
    <col min="42" max="42" width="5.7109375" style="166" hidden="1" customWidth="1"/>
    <col min="43" max="44" width="3.7109375" style="192" hidden="1" customWidth="1"/>
    <col min="45" max="45" width="3" style="192" hidden="1" customWidth="1"/>
    <col min="46" max="46" width="3.85546875" style="193" hidden="1" customWidth="1"/>
    <col min="47" max="47" width="2.7109375" style="190" hidden="1" customWidth="1"/>
    <col min="48" max="49" width="5.7109375" style="190" hidden="1" customWidth="1"/>
    <col min="50" max="50" width="5.7109375" style="164" hidden="1" customWidth="1"/>
    <col min="51" max="52" width="3.7109375" style="190" hidden="1" customWidth="1"/>
    <col min="53" max="53" width="3" style="190" hidden="1" customWidth="1"/>
    <col min="54" max="54" width="3.85546875" style="190" hidden="1" customWidth="1"/>
    <col min="55" max="55" width="5.28515625" style="159" customWidth="1"/>
    <col min="56" max="56" width="6.140625" style="159" hidden="1" customWidth="1"/>
    <col min="57" max="57" width="5.28515625" style="159" customWidth="1"/>
    <col min="58" max="58" width="5.28515625" style="159" hidden="1" customWidth="1"/>
    <col min="59" max="60" width="6" style="159" hidden="1" customWidth="1"/>
    <col min="61" max="61" width="6" style="159" customWidth="1"/>
    <col min="62" max="62" width="6" style="159" hidden="1" customWidth="1"/>
    <col min="63" max="63" width="4" style="169" customWidth="1"/>
    <col min="64" max="64" width="4.85546875" style="169" customWidth="1"/>
    <col min="65" max="65" width="5.5703125" style="169" customWidth="1"/>
    <col min="66" max="66" width="17.28515625" style="169" customWidth="1"/>
    <col min="67" max="16384" width="9.140625" style="159"/>
  </cols>
  <sheetData>
    <row r="1" spans="1:66" x14ac:dyDescent="0.2">
      <c r="A1" s="218" t="s">
        <v>8</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20"/>
    </row>
    <row r="2" spans="1:66" ht="12.75" hidden="1" customHeight="1" x14ac:dyDescent="0.2">
      <c r="A2" s="160"/>
      <c r="B2" s="160"/>
      <c r="C2" s="160">
        <v>1</v>
      </c>
      <c r="D2" s="160">
        <f>FLOOR((C2+3)/4,1)</f>
        <v>1</v>
      </c>
      <c r="E2" s="160"/>
      <c r="F2" s="160"/>
      <c r="G2" s="161"/>
      <c r="H2" s="161">
        <v>192</v>
      </c>
      <c r="I2" s="162">
        <v>190</v>
      </c>
      <c r="J2" s="162">
        <f>H2+I2</f>
        <v>382</v>
      </c>
      <c r="K2" s="162"/>
      <c r="L2" s="162"/>
      <c r="M2" s="162"/>
      <c r="N2" s="163">
        <v>1</v>
      </c>
      <c r="O2" s="164"/>
      <c r="P2" s="164">
        <v>193</v>
      </c>
      <c r="Q2" s="164">
        <v>193</v>
      </c>
      <c r="R2" s="164">
        <f>P2+Q2</f>
        <v>386</v>
      </c>
      <c r="S2" s="164"/>
      <c r="T2" s="164"/>
      <c r="U2" s="164"/>
      <c r="V2" s="165">
        <v>2</v>
      </c>
      <c r="W2" s="166"/>
      <c r="X2" s="166">
        <v>198</v>
      </c>
      <c r="Y2" s="166">
        <v>198</v>
      </c>
      <c r="Z2" s="166">
        <f>X2+Y2</f>
        <v>396</v>
      </c>
      <c r="AA2" s="166"/>
      <c r="AB2" s="166"/>
      <c r="AC2" s="166"/>
      <c r="AD2" s="167">
        <v>3</v>
      </c>
      <c r="AE2" s="164"/>
      <c r="AF2" s="164">
        <v>177</v>
      </c>
      <c r="AG2" s="164">
        <v>177</v>
      </c>
      <c r="AH2" s="164">
        <f>AF2+AG2</f>
        <v>354</v>
      </c>
      <c r="AI2" s="164"/>
      <c r="AJ2" s="164"/>
      <c r="AK2" s="164"/>
      <c r="AL2" s="165">
        <v>4</v>
      </c>
      <c r="AM2" s="166"/>
      <c r="AN2" s="166">
        <v>178</v>
      </c>
      <c r="AO2" s="166">
        <v>178</v>
      </c>
      <c r="AP2" s="166">
        <f>AN2+AO2</f>
        <v>356</v>
      </c>
      <c r="AQ2" s="166"/>
      <c r="AR2" s="166"/>
      <c r="AS2" s="166"/>
      <c r="AT2" s="167">
        <v>5</v>
      </c>
      <c r="AU2" s="164"/>
      <c r="AV2" s="164">
        <v>179</v>
      </c>
      <c r="AW2" s="164">
        <v>179</v>
      </c>
      <c r="AX2" s="164">
        <f>AV2+AW2</f>
        <v>358</v>
      </c>
      <c r="AY2" s="164"/>
      <c r="AZ2" s="164"/>
      <c r="BA2" s="164"/>
      <c r="BB2" s="164">
        <v>6</v>
      </c>
      <c r="BC2" s="159">
        <f>N2+V2+AD2+AL2+AT2+BB2</f>
        <v>21</v>
      </c>
      <c r="BD2" s="159">
        <f>J2+R2+Z2+AH2+AP2+AX2</f>
        <v>2232</v>
      </c>
      <c r="BE2" s="168">
        <f>IF($O$4&gt;0,(LARGE(($N2,$V2,$AD2,$AL2,$AT2,$BB2),1)),"0")</f>
        <v>6</v>
      </c>
      <c r="BF2" s="168">
        <f>IF($O$4&gt;0,(LARGE(($N2,$V2,$AD2,$AL2,$AT2,$BB2),2)),"0")</f>
        <v>5</v>
      </c>
      <c r="BG2" s="159">
        <v>354</v>
      </c>
      <c r="BH2" s="159">
        <v>354</v>
      </c>
      <c r="BI2" s="168">
        <f>BC2-BE2-BF2</f>
        <v>10</v>
      </c>
      <c r="BJ2" s="159">
        <f>BD2-BG2-BH2</f>
        <v>1524</v>
      </c>
      <c r="BK2" s="159"/>
      <c r="BL2" s="159"/>
      <c r="BN2" s="159"/>
    </row>
    <row r="3" spans="1:66" x14ac:dyDescent="0.2">
      <c r="A3" s="199" t="s">
        <v>9</v>
      </c>
      <c r="B3" s="201"/>
      <c r="C3" s="221" t="str">
        <f>[1]Instellingen!B3</f>
        <v>Kring NVF</v>
      </c>
      <c r="D3" s="222"/>
      <c r="E3" s="223"/>
      <c r="F3" s="199" t="s">
        <v>43</v>
      </c>
      <c r="G3" s="200"/>
      <c r="H3" s="200"/>
      <c r="I3" s="200"/>
      <c r="J3" s="200"/>
      <c r="K3" s="200"/>
      <c r="L3" s="200"/>
      <c r="M3" s="200"/>
      <c r="N3" s="201"/>
      <c r="O3" s="224">
        <v>6</v>
      </c>
      <c r="P3" s="225"/>
      <c r="Q3" s="225"/>
      <c r="R3" s="225"/>
      <c r="S3" s="225"/>
      <c r="T3" s="225"/>
      <c r="U3" s="225"/>
      <c r="V3" s="226"/>
      <c r="W3" s="227"/>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9"/>
      <c r="BC3" s="199" t="s">
        <v>41</v>
      </c>
      <c r="BD3" s="200"/>
      <c r="BE3" s="200"/>
      <c r="BF3" s="200"/>
      <c r="BG3" s="200"/>
      <c r="BH3" s="200"/>
      <c r="BI3" s="200"/>
      <c r="BJ3" s="200"/>
      <c r="BK3" s="201"/>
      <c r="BL3" s="170">
        <f>[1]Instellingen!B6</f>
        <v>3</v>
      </c>
      <c r="BM3" s="227"/>
      <c r="BN3" s="228"/>
    </row>
    <row r="4" spans="1:66" x14ac:dyDescent="0.2">
      <c r="A4" s="199" t="s">
        <v>10</v>
      </c>
      <c r="B4" s="201"/>
      <c r="C4" s="236" t="s">
        <v>31</v>
      </c>
      <c r="D4" s="222"/>
      <c r="E4" s="223"/>
      <c r="F4" s="199" t="s">
        <v>72</v>
      </c>
      <c r="G4" s="200"/>
      <c r="H4" s="200"/>
      <c r="I4" s="200"/>
      <c r="J4" s="200"/>
      <c r="K4" s="200"/>
      <c r="L4" s="200"/>
      <c r="M4" s="200"/>
      <c r="N4" s="201"/>
      <c r="O4" s="196">
        <f>[1]Instellingen!B7</f>
        <v>1</v>
      </c>
      <c r="P4" s="197"/>
      <c r="Q4" s="197"/>
      <c r="R4" s="197"/>
      <c r="S4" s="197"/>
      <c r="T4" s="197"/>
      <c r="U4" s="197"/>
      <c r="V4" s="198"/>
      <c r="W4" s="230"/>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2"/>
      <c r="BC4" s="199"/>
      <c r="BD4" s="200"/>
      <c r="BE4" s="200"/>
      <c r="BF4" s="200"/>
      <c r="BG4" s="200"/>
      <c r="BH4" s="200"/>
      <c r="BI4" s="200"/>
      <c r="BJ4" s="200"/>
      <c r="BK4" s="201"/>
      <c r="BL4" s="170"/>
      <c r="BM4" s="230"/>
      <c r="BN4" s="231"/>
    </row>
    <row r="5" spans="1:66" x14ac:dyDescent="0.2">
      <c r="A5" s="199" t="s">
        <v>11</v>
      </c>
      <c r="B5" s="201"/>
      <c r="C5" s="236"/>
      <c r="D5" s="222"/>
      <c r="E5" s="223"/>
      <c r="F5" s="199" t="s">
        <v>12</v>
      </c>
      <c r="G5" s="200"/>
      <c r="H5" s="200"/>
      <c r="I5" s="200"/>
      <c r="J5" s="200"/>
      <c r="K5" s="200"/>
      <c r="L5" s="200"/>
      <c r="M5" s="200"/>
      <c r="N5" s="201"/>
      <c r="O5" s="196">
        <f>[1]Instellingen!B5</f>
        <v>99</v>
      </c>
      <c r="P5" s="197"/>
      <c r="Q5" s="197"/>
      <c r="R5" s="197"/>
      <c r="S5" s="197"/>
      <c r="T5" s="197"/>
      <c r="U5" s="197"/>
      <c r="V5" s="198"/>
      <c r="W5" s="233"/>
      <c r="X5" s="234"/>
      <c r="Y5" s="234"/>
      <c r="Z5" s="234"/>
      <c r="AA5" s="234"/>
      <c r="AB5" s="234"/>
      <c r="AC5" s="234"/>
      <c r="AD5" s="234"/>
      <c r="AE5" s="234"/>
      <c r="AF5" s="234"/>
      <c r="AG5" s="234"/>
      <c r="AH5" s="234"/>
      <c r="AI5" s="234"/>
      <c r="AJ5" s="234"/>
      <c r="AK5" s="234"/>
      <c r="AL5" s="234"/>
      <c r="AM5" s="234"/>
      <c r="AN5" s="234"/>
      <c r="AO5" s="234"/>
      <c r="AP5" s="234"/>
      <c r="AQ5" s="234"/>
      <c r="AR5" s="234"/>
      <c r="AS5" s="234"/>
      <c r="AT5" s="234"/>
      <c r="AU5" s="234"/>
      <c r="AV5" s="234"/>
      <c r="AW5" s="234"/>
      <c r="AX5" s="234"/>
      <c r="AY5" s="234"/>
      <c r="AZ5" s="234"/>
      <c r="BA5" s="234"/>
      <c r="BB5" s="235"/>
      <c r="BC5" s="199" t="s">
        <v>13</v>
      </c>
      <c r="BD5" s="200"/>
      <c r="BE5" s="200"/>
      <c r="BF5" s="200"/>
      <c r="BG5" s="200"/>
      <c r="BH5" s="200"/>
      <c r="BI5" s="200"/>
      <c r="BJ5" s="200"/>
      <c r="BK5" s="201"/>
      <c r="BL5" s="171">
        <v>2</v>
      </c>
      <c r="BM5" s="230"/>
      <c r="BN5" s="231"/>
    </row>
    <row r="6" spans="1:66" ht="12.75" customHeight="1" x14ac:dyDescent="0.2">
      <c r="A6" s="202"/>
      <c r="B6" s="202"/>
      <c r="C6" s="202"/>
      <c r="D6" s="202"/>
      <c r="E6" s="203"/>
      <c r="F6" s="172" t="s">
        <v>14</v>
      </c>
      <c r="G6" s="206" t="str">
        <f>[1]Instellingen!B36</f>
        <v>Hulshorst/WenumWiesel</v>
      </c>
      <c r="H6" s="207"/>
      <c r="I6" s="207"/>
      <c r="J6" s="207"/>
      <c r="K6" s="207"/>
      <c r="L6" s="207"/>
      <c r="M6" s="207"/>
      <c r="N6" s="208"/>
      <c r="O6" s="209" t="str">
        <f>[1]Instellingen!B37</f>
        <v>Nunspeet/Wezep</v>
      </c>
      <c r="P6" s="210"/>
      <c r="Q6" s="210"/>
      <c r="R6" s="210"/>
      <c r="S6" s="210"/>
      <c r="T6" s="210"/>
      <c r="U6" s="210"/>
      <c r="V6" s="211"/>
      <c r="W6" s="212" t="str">
        <f>[1]Instellingen!B38</f>
        <v>Vaassen/Hulshorst</v>
      </c>
      <c r="X6" s="213"/>
      <c r="Y6" s="213"/>
      <c r="Z6" s="213"/>
      <c r="AA6" s="213"/>
      <c r="AB6" s="213"/>
      <c r="AC6" s="213"/>
      <c r="AD6" s="214"/>
      <c r="AE6" s="209">
        <f>[1]Instellingen!B39</f>
        <v>0</v>
      </c>
      <c r="AF6" s="210"/>
      <c r="AG6" s="210"/>
      <c r="AH6" s="210"/>
      <c r="AI6" s="210"/>
      <c r="AJ6" s="210"/>
      <c r="AK6" s="210"/>
      <c r="AL6" s="211"/>
      <c r="AM6" s="212">
        <f>[1]Instellingen!B40</f>
        <v>0</v>
      </c>
      <c r="AN6" s="213"/>
      <c r="AO6" s="213"/>
      <c r="AP6" s="213"/>
      <c r="AQ6" s="213"/>
      <c r="AR6" s="213"/>
      <c r="AS6" s="213"/>
      <c r="AT6" s="214"/>
      <c r="AU6" s="209">
        <f>[1]Instellingen!B41</f>
        <v>0</v>
      </c>
      <c r="AV6" s="210"/>
      <c r="AW6" s="210"/>
      <c r="AX6" s="210"/>
      <c r="AY6" s="210"/>
      <c r="AZ6" s="210"/>
      <c r="BA6" s="210"/>
      <c r="BB6" s="211"/>
      <c r="BC6" s="199" t="s">
        <v>34</v>
      </c>
      <c r="BD6" s="200"/>
      <c r="BE6" s="200"/>
      <c r="BF6" s="200"/>
      <c r="BG6" s="200"/>
      <c r="BH6" s="201"/>
      <c r="BI6" s="173" t="s">
        <v>35</v>
      </c>
      <c r="BJ6" s="174"/>
      <c r="BK6" s="175"/>
      <c r="BL6" s="176">
        <v>180</v>
      </c>
      <c r="BM6" s="230"/>
      <c r="BN6" s="231"/>
    </row>
    <row r="7" spans="1:66" ht="12.75" customHeight="1" x14ac:dyDescent="0.2">
      <c r="A7" s="204"/>
      <c r="B7" s="204"/>
      <c r="C7" s="204"/>
      <c r="D7" s="204"/>
      <c r="E7" s="205"/>
      <c r="F7" s="172" t="s">
        <v>15</v>
      </c>
      <c r="G7" s="215" t="str">
        <f>[1]Instellingen!C36</f>
        <v>05/06/19/20 nov 2021</v>
      </c>
      <c r="H7" s="216"/>
      <c r="I7" s="216"/>
      <c r="J7" s="216"/>
      <c r="K7" s="216"/>
      <c r="L7" s="216"/>
      <c r="M7" s="216"/>
      <c r="N7" s="217"/>
      <c r="O7" s="209" t="str">
        <f>[1]Instellingen!C37</f>
        <v>03/04 dec 2021</v>
      </c>
      <c r="P7" s="210"/>
      <c r="Q7" s="210"/>
      <c r="R7" s="210"/>
      <c r="S7" s="210"/>
      <c r="T7" s="210"/>
      <c r="U7" s="210"/>
      <c r="V7" s="211"/>
      <c r="W7" s="212" t="str">
        <f>[1]Instellingen!C38</f>
        <v>29 jan 2022</v>
      </c>
      <c r="X7" s="213"/>
      <c r="Y7" s="213"/>
      <c r="Z7" s="213"/>
      <c r="AA7" s="213"/>
      <c r="AB7" s="213"/>
      <c r="AC7" s="213"/>
      <c r="AD7" s="214"/>
      <c r="AE7" s="209" t="str">
        <f>[1]Instellingen!C39</f>
        <v xml:space="preserve"> </v>
      </c>
      <c r="AF7" s="210"/>
      <c r="AG7" s="210"/>
      <c r="AH7" s="210"/>
      <c r="AI7" s="210"/>
      <c r="AJ7" s="210"/>
      <c r="AK7" s="210"/>
      <c r="AL7" s="211"/>
      <c r="AM7" s="212" t="str">
        <f>[1]Instellingen!C40</f>
        <v xml:space="preserve"> </v>
      </c>
      <c r="AN7" s="213"/>
      <c r="AO7" s="213"/>
      <c r="AP7" s="213"/>
      <c r="AQ7" s="213"/>
      <c r="AR7" s="213"/>
      <c r="AS7" s="213"/>
      <c r="AT7" s="214"/>
      <c r="AU7" s="209" t="str">
        <f>[1]Instellingen!C41</f>
        <v xml:space="preserve"> </v>
      </c>
      <c r="AV7" s="210"/>
      <c r="AW7" s="210"/>
      <c r="AX7" s="210"/>
      <c r="AY7" s="210"/>
      <c r="AZ7" s="210"/>
      <c r="BA7" s="210"/>
      <c r="BB7" s="211"/>
      <c r="BC7" s="177" t="s">
        <v>71</v>
      </c>
      <c r="BD7" s="178" t="s">
        <v>71</v>
      </c>
      <c r="BE7" s="179" t="s">
        <v>69</v>
      </c>
      <c r="BF7" s="179" t="s">
        <v>69</v>
      </c>
      <c r="BG7" s="179" t="s">
        <v>69</v>
      </c>
      <c r="BH7" s="179" t="s">
        <v>69</v>
      </c>
      <c r="BI7" s="180" t="s">
        <v>70</v>
      </c>
      <c r="BJ7" s="181" t="s">
        <v>70</v>
      </c>
      <c r="BK7" s="182"/>
      <c r="BL7" s="178"/>
      <c r="BM7" s="233"/>
      <c r="BN7" s="234"/>
    </row>
    <row r="8" spans="1:66" ht="25.5" customHeight="1" x14ac:dyDescent="0.2">
      <c r="A8" s="183" t="s">
        <v>19</v>
      </c>
      <c r="B8" s="183" t="s">
        <v>7</v>
      </c>
      <c r="C8" s="183" t="s">
        <v>0</v>
      </c>
      <c r="D8" s="183" t="s">
        <v>1</v>
      </c>
      <c r="E8" s="183" t="s">
        <v>100</v>
      </c>
      <c r="F8" s="172" t="s">
        <v>3</v>
      </c>
      <c r="G8" s="184" t="s">
        <v>95</v>
      </c>
      <c r="H8" s="184" t="s">
        <v>38</v>
      </c>
      <c r="I8" s="184" t="s">
        <v>36</v>
      </c>
      <c r="J8" s="184" t="s">
        <v>37</v>
      </c>
      <c r="K8" s="184" t="s">
        <v>73</v>
      </c>
      <c r="L8" s="184" t="s">
        <v>74</v>
      </c>
      <c r="M8" s="183" t="s">
        <v>5</v>
      </c>
      <c r="N8" s="172" t="s">
        <v>16</v>
      </c>
      <c r="O8" s="184" t="s">
        <v>95</v>
      </c>
      <c r="P8" s="184" t="s">
        <v>38</v>
      </c>
      <c r="Q8" s="184" t="s">
        <v>36</v>
      </c>
      <c r="R8" s="184" t="s">
        <v>39</v>
      </c>
      <c r="S8" s="184" t="s">
        <v>73</v>
      </c>
      <c r="T8" s="184" t="s">
        <v>74</v>
      </c>
      <c r="U8" s="183" t="s">
        <v>5</v>
      </c>
      <c r="V8" s="172" t="s">
        <v>16</v>
      </c>
      <c r="W8" s="184" t="s">
        <v>95</v>
      </c>
      <c r="X8" s="184" t="s">
        <v>38</v>
      </c>
      <c r="Y8" s="184" t="s">
        <v>40</v>
      </c>
      <c r="Z8" s="184" t="s">
        <v>39</v>
      </c>
      <c r="AA8" s="184" t="s">
        <v>73</v>
      </c>
      <c r="AB8" s="184" t="s">
        <v>74</v>
      </c>
      <c r="AC8" s="183" t="s">
        <v>5</v>
      </c>
      <c r="AD8" s="172" t="s">
        <v>16</v>
      </c>
      <c r="AE8" s="184" t="s">
        <v>95</v>
      </c>
      <c r="AF8" s="184" t="s">
        <v>38</v>
      </c>
      <c r="AG8" s="184" t="s">
        <v>36</v>
      </c>
      <c r="AH8" s="184" t="s">
        <v>39</v>
      </c>
      <c r="AI8" s="184" t="s">
        <v>73</v>
      </c>
      <c r="AJ8" s="184" t="s">
        <v>74</v>
      </c>
      <c r="AK8" s="183" t="s">
        <v>5</v>
      </c>
      <c r="AL8" s="172" t="s">
        <v>16</v>
      </c>
      <c r="AM8" s="184" t="s">
        <v>95</v>
      </c>
      <c r="AN8" s="184" t="s">
        <v>38</v>
      </c>
      <c r="AO8" s="184" t="s">
        <v>36</v>
      </c>
      <c r="AP8" s="184" t="s">
        <v>39</v>
      </c>
      <c r="AQ8" s="184" t="s">
        <v>73</v>
      </c>
      <c r="AR8" s="184" t="s">
        <v>74</v>
      </c>
      <c r="AS8" s="183" t="s">
        <v>5</v>
      </c>
      <c r="AT8" s="172" t="s">
        <v>16</v>
      </c>
      <c r="AU8" s="184" t="s">
        <v>95</v>
      </c>
      <c r="AV8" s="184" t="s">
        <v>38</v>
      </c>
      <c r="AW8" s="184" t="s">
        <v>36</v>
      </c>
      <c r="AX8" s="184" t="s">
        <v>39</v>
      </c>
      <c r="AY8" s="184" t="s">
        <v>73</v>
      </c>
      <c r="AZ8" s="184" t="s">
        <v>74</v>
      </c>
      <c r="BA8" s="183" t="s">
        <v>5</v>
      </c>
      <c r="BB8" s="183" t="s">
        <v>16</v>
      </c>
      <c r="BC8" s="185" t="s">
        <v>23</v>
      </c>
      <c r="BD8" s="186" t="s">
        <v>4</v>
      </c>
      <c r="BE8" s="187" t="s">
        <v>23</v>
      </c>
      <c r="BF8" s="187" t="s">
        <v>23</v>
      </c>
      <c r="BG8" s="186" t="s">
        <v>4</v>
      </c>
      <c r="BH8" s="186" t="s">
        <v>4</v>
      </c>
      <c r="BI8" s="186" t="s">
        <v>23</v>
      </c>
      <c r="BJ8" s="186" t="s">
        <v>4</v>
      </c>
      <c r="BK8" s="186" t="s">
        <v>17</v>
      </c>
      <c r="BL8" s="186" t="s">
        <v>18</v>
      </c>
      <c r="BM8" s="184" t="s">
        <v>97</v>
      </c>
      <c r="BN8" s="183" t="s">
        <v>6</v>
      </c>
    </row>
    <row r="9" spans="1:66" x14ac:dyDescent="0.2">
      <c r="A9" s="169">
        <v>1</v>
      </c>
      <c r="B9" s="169" t="s">
        <v>514</v>
      </c>
      <c r="C9" s="169" t="s">
        <v>553</v>
      </c>
      <c r="D9" s="169" t="s">
        <v>515</v>
      </c>
      <c r="E9" s="169" t="s">
        <v>31</v>
      </c>
      <c r="F9" s="169" t="s">
        <v>122</v>
      </c>
      <c r="G9" s="188" t="s">
        <v>536</v>
      </c>
      <c r="H9" s="188">
        <v>196</v>
      </c>
      <c r="I9" s="188">
        <v>0</v>
      </c>
      <c r="J9" s="162">
        <f t="shared" ref="J9:J22" si="0">H9+I9</f>
        <v>196</v>
      </c>
      <c r="K9" s="188">
        <v>6.5</v>
      </c>
      <c r="L9" s="188">
        <v>7</v>
      </c>
      <c r="M9" s="188">
        <v>1</v>
      </c>
      <c r="N9" s="189">
        <v>1</v>
      </c>
      <c r="O9" s="190">
        <v>1</v>
      </c>
      <c r="P9" s="190">
        <v>192</v>
      </c>
      <c r="Q9" s="190">
        <v>0</v>
      </c>
      <c r="R9" s="164">
        <f t="shared" ref="R9:R22" si="1">P9+Q9</f>
        <v>192</v>
      </c>
      <c r="S9" s="190">
        <v>6.5</v>
      </c>
      <c r="T9" s="190">
        <v>6.5</v>
      </c>
      <c r="U9" s="190">
        <v>6</v>
      </c>
      <c r="V9" s="191">
        <v>6</v>
      </c>
      <c r="W9" s="192">
        <v>1</v>
      </c>
      <c r="X9" s="192">
        <v>205</v>
      </c>
      <c r="Z9" s="166">
        <f t="shared" ref="Z9:Z22" si="2">X9+Y9</f>
        <v>205</v>
      </c>
      <c r="AA9" s="192">
        <v>6.5</v>
      </c>
      <c r="AB9" s="192">
        <v>7.5</v>
      </c>
      <c r="AC9" s="192">
        <v>1</v>
      </c>
      <c r="AD9" s="193">
        <v>1</v>
      </c>
      <c r="BC9" s="159">
        <f t="shared" ref="BC9:BC22" si="3">N9+V9+AD9+AL9+AT9+BB9</f>
        <v>8</v>
      </c>
      <c r="BD9" s="159">
        <f t="shared" ref="BD9:BD22" si="4">J9+R9+Z9+AH9+AP9+AX9</f>
        <v>593</v>
      </c>
      <c r="BE9" s="168">
        <f>IF($O$4&gt;0,(LARGE(($N9,$V9,$AD9,$AL9,$AT9,$BB9),1)),"0")</f>
        <v>6</v>
      </c>
      <c r="BF9" s="194"/>
      <c r="BG9" s="159">
        <v>192</v>
      </c>
      <c r="BH9" s="159">
        <v>0</v>
      </c>
      <c r="BI9" s="168">
        <f t="shared" ref="BI9:BI22" si="5">BC9-BE9-BF9</f>
        <v>2</v>
      </c>
      <c r="BJ9" s="159">
        <f t="shared" ref="BJ9:BJ22" si="6">BD9-BG9-BH9</f>
        <v>401</v>
      </c>
      <c r="BK9" s="169">
        <v>1</v>
      </c>
      <c r="BN9" s="169" t="s">
        <v>578</v>
      </c>
    </row>
    <row r="10" spans="1:66" x14ac:dyDescent="0.2">
      <c r="A10" s="169">
        <v>2</v>
      </c>
      <c r="B10" s="169" t="s">
        <v>521</v>
      </c>
      <c r="C10" s="169" t="s">
        <v>556</v>
      </c>
      <c r="D10" s="169" t="s">
        <v>522</v>
      </c>
      <c r="E10" s="169" t="s">
        <v>31</v>
      </c>
      <c r="F10" s="169" t="s">
        <v>133</v>
      </c>
      <c r="G10" s="188" t="s">
        <v>536</v>
      </c>
      <c r="H10" s="188">
        <v>189</v>
      </c>
      <c r="I10" s="188">
        <v>0</v>
      </c>
      <c r="J10" s="162">
        <f t="shared" si="0"/>
        <v>189</v>
      </c>
      <c r="K10" s="188">
        <v>6</v>
      </c>
      <c r="L10" s="188">
        <v>6.5</v>
      </c>
      <c r="M10" s="188">
        <v>5</v>
      </c>
      <c r="N10" s="189">
        <v>5</v>
      </c>
      <c r="O10" s="190">
        <v>1</v>
      </c>
      <c r="P10" s="190">
        <v>204</v>
      </c>
      <c r="Q10" s="190">
        <v>0</v>
      </c>
      <c r="R10" s="164">
        <f t="shared" si="1"/>
        <v>204</v>
      </c>
      <c r="S10" s="190">
        <v>7</v>
      </c>
      <c r="T10" s="190">
        <v>7</v>
      </c>
      <c r="U10" s="190">
        <v>1</v>
      </c>
      <c r="V10" s="191">
        <v>1</v>
      </c>
      <c r="W10" s="192">
        <v>1</v>
      </c>
      <c r="X10" s="192">
        <v>190</v>
      </c>
      <c r="Z10" s="166">
        <f t="shared" si="2"/>
        <v>190</v>
      </c>
      <c r="AA10" s="192">
        <v>6</v>
      </c>
      <c r="AB10" s="192">
        <v>6.05</v>
      </c>
      <c r="AC10" s="192">
        <v>3</v>
      </c>
      <c r="AD10" s="193">
        <v>3</v>
      </c>
      <c r="BC10" s="159">
        <f t="shared" si="3"/>
        <v>9</v>
      </c>
      <c r="BD10" s="159">
        <f t="shared" si="4"/>
        <v>583</v>
      </c>
      <c r="BE10" s="168">
        <f>IF($O$4&gt;0,(LARGE(($N10,$V10,$AD10,$AL10,$AT10,$BB10),1)),"0")</f>
        <v>5</v>
      </c>
      <c r="BF10" s="194"/>
      <c r="BG10" s="159">
        <v>189</v>
      </c>
      <c r="BH10" s="159">
        <v>0</v>
      </c>
      <c r="BI10" s="168">
        <f t="shared" si="5"/>
        <v>4</v>
      </c>
      <c r="BJ10" s="159">
        <f t="shared" si="6"/>
        <v>394</v>
      </c>
      <c r="BK10" s="169">
        <v>2</v>
      </c>
    </row>
    <row r="11" spans="1:66" x14ac:dyDescent="0.2">
      <c r="A11" s="169">
        <v>3</v>
      </c>
      <c r="B11" s="169" t="s">
        <v>525</v>
      </c>
      <c r="C11" s="169" t="s">
        <v>558</v>
      </c>
      <c r="D11" s="169" t="s">
        <v>526</v>
      </c>
      <c r="E11" s="169" t="s">
        <v>31</v>
      </c>
      <c r="F11" s="169" t="s">
        <v>127</v>
      </c>
      <c r="G11" s="188" t="s">
        <v>536</v>
      </c>
      <c r="H11" s="188">
        <v>179.5</v>
      </c>
      <c r="I11" s="188">
        <v>0</v>
      </c>
      <c r="J11" s="162">
        <f t="shared" si="0"/>
        <v>179.5</v>
      </c>
      <c r="K11" s="188">
        <v>6</v>
      </c>
      <c r="L11" s="188">
        <v>6.5</v>
      </c>
      <c r="M11" s="188">
        <v>8</v>
      </c>
      <c r="N11" s="189">
        <v>8</v>
      </c>
      <c r="O11" s="190">
        <v>1</v>
      </c>
      <c r="P11" s="190">
        <v>199.5</v>
      </c>
      <c r="Q11" s="190">
        <v>0</v>
      </c>
      <c r="R11" s="164">
        <f t="shared" si="1"/>
        <v>199.5</v>
      </c>
      <c r="S11" s="190">
        <v>7</v>
      </c>
      <c r="T11" s="190">
        <v>7</v>
      </c>
      <c r="U11" s="190">
        <v>3</v>
      </c>
      <c r="V11" s="191">
        <v>3</v>
      </c>
      <c r="W11" s="192">
        <v>1</v>
      </c>
      <c r="X11" s="192">
        <v>192.5</v>
      </c>
      <c r="Z11" s="166">
        <f t="shared" si="2"/>
        <v>192.5</v>
      </c>
      <c r="AA11" s="192">
        <v>6.5</v>
      </c>
      <c r="AB11" s="192">
        <v>7</v>
      </c>
      <c r="AC11" s="192">
        <v>2</v>
      </c>
      <c r="AD11" s="193">
        <v>2</v>
      </c>
      <c r="BC11" s="159">
        <f t="shared" si="3"/>
        <v>13</v>
      </c>
      <c r="BD11" s="159">
        <f t="shared" si="4"/>
        <v>571.5</v>
      </c>
      <c r="BE11" s="168">
        <f>IF($O$4&gt;0,(LARGE(($N11,$V11,$AD11,$AL11,$AT11,$BB11),1)),"0")</f>
        <v>8</v>
      </c>
      <c r="BF11" s="194"/>
      <c r="BG11" s="159">
        <v>179.5</v>
      </c>
      <c r="BH11" s="159">
        <v>0</v>
      </c>
      <c r="BI11" s="168">
        <f t="shared" si="5"/>
        <v>5</v>
      </c>
      <c r="BJ11" s="159">
        <f t="shared" si="6"/>
        <v>392</v>
      </c>
      <c r="BK11" s="169">
        <v>3</v>
      </c>
    </row>
    <row r="12" spans="1:66" x14ac:dyDescent="0.2">
      <c r="A12" s="169">
        <v>4</v>
      </c>
      <c r="B12" s="169" t="s">
        <v>422</v>
      </c>
      <c r="C12" s="169" t="s">
        <v>444</v>
      </c>
      <c r="D12" s="169" t="s">
        <v>423</v>
      </c>
      <c r="E12" s="169" t="s">
        <v>31</v>
      </c>
      <c r="F12" s="169" t="s">
        <v>133</v>
      </c>
      <c r="G12" s="188" t="s">
        <v>536</v>
      </c>
      <c r="H12" s="188">
        <v>194.5</v>
      </c>
      <c r="I12" s="188">
        <v>0</v>
      </c>
      <c r="J12" s="162">
        <f t="shared" si="0"/>
        <v>194.5</v>
      </c>
      <c r="K12" s="188">
        <v>6</v>
      </c>
      <c r="L12" s="188">
        <v>6.5</v>
      </c>
      <c r="M12" s="188">
        <v>3</v>
      </c>
      <c r="N12" s="189">
        <v>3</v>
      </c>
      <c r="O12" s="190">
        <v>1</v>
      </c>
      <c r="P12" s="190">
        <v>200.5</v>
      </c>
      <c r="Q12" s="190">
        <v>0</v>
      </c>
      <c r="R12" s="164">
        <f t="shared" si="1"/>
        <v>200.5</v>
      </c>
      <c r="S12" s="190">
        <v>7</v>
      </c>
      <c r="T12" s="190">
        <v>7</v>
      </c>
      <c r="U12" s="190">
        <v>2</v>
      </c>
      <c r="V12" s="191">
        <v>2</v>
      </c>
      <c r="Z12" s="166">
        <f t="shared" si="2"/>
        <v>0</v>
      </c>
      <c r="AD12" s="193">
        <v>99</v>
      </c>
      <c r="BC12" s="159">
        <f t="shared" si="3"/>
        <v>104</v>
      </c>
      <c r="BD12" s="159">
        <f t="shared" si="4"/>
        <v>395</v>
      </c>
      <c r="BE12" s="168">
        <f>IF($O$4&gt;0,(LARGE(($N12,$V12,$AD12,$AL12,$AT12,$BB12),1)),"0")</f>
        <v>99</v>
      </c>
      <c r="BF12" s="194"/>
      <c r="BG12" s="159">
        <v>0</v>
      </c>
      <c r="BH12" s="159">
        <v>0</v>
      </c>
      <c r="BI12" s="168">
        <f t="shared" si="5"/>
        <v>5</v>
      </c>
      <c r="BJ12" s="159">
        <f t="shared" si="6"/>
        <v>395</v>
      </c>
      <c r="BK12" s="169">
        <v>4</v>
      </c>
    </row>
    <row r="13" spans="1:66" x14ac:dyDescent="0.2">
      <c r="A13" s="169">
        <v>5</v>
      </c>
      <c r="B13" s="169" t="s">
        <v>516</v>
      </c>
      <c r="C13" s="169" t="s">
        <v>554</v>
      </c>
      <c r="D13" s="169" t="s">
        <v>517</v>
      </c>
      <c r="E13" s="169" t="s">
        <v>31</v>
      </c>
      <c r="F13" s="169" t="s">
        <v>145</v>
      </c>
      <c r="G13" s="188" t="s">
        <v>536</v>
      </c>
      <c r="H13" s="188">
        <v>195</v>
      </c>
      <c r="I13" s="188">
        <v>0</v>
      </c>
      <c r="J13" s="162">
        <f t="shared" si="0"/>
        <v>195</v>
      </c>
      <c r="K13" s="188">
        <v>6</v>
      </c>
      <c r="L13" s="188">
        <v>7</v>
      </c>
      <c r="M13" s="188">
        <v>2</v>
      </c>
      <c r="N13" s="189">
        <v>2</v>
      </c>
      <c r="O13" s="190">
        <v>1</v>
      </c>
      <c r="P13" s="190">
        <v>195.5</v>
      </c>
      <c r="Q13" s="190">
        <v>0</v>
      </c>
      <c r="R13" s="164">
        <f t="shared" si="1"/>
        <v>195.5</v>
      </c>
      <c r="S13" s="190">
        <v>6</v>
      </c>
      <c r="T13" s="190">
        <v>6.5</v>
      </c>
      <c r="U13" s="190">
        <v>4</v>
      </c>
      <c r="V13" s="191">
        <v>4</v>
      </c>
      <c r="W13" s="192">
        <v>1</v>
      </c>
      <c r="X13" s="192">
        <v>188.5</v>
      </c>
      <c r="Z13" s="166">
        <f t="shared" si="2"/>
        <v>188.5</v>
      </c>
      <c r="AA13" s="192">
        <v>6.5</v>
      </c>
      <c r="AB13" s="192">
        <v>7</v>
      </c>
      <c r="AC13" s="192">
        <v>4</v>
      </c>
      <c r="AD13" s="193">
        <v>4</v>
      </c>
      <c r="BC13" s="159">
        <f t="shared" si="3"/>
        <v>10</v>
      </c>
      <c r="BD13" s="159">
        <f t="shared" si="4"/>
        <v>579</v>
      </c>
      <c r="BE13" s="168">
        <f>IF($O$4&gt;0,(LARGE(($N13,$V13,$AD13,$AL13,$AT13,$BB13),1)),"0")</f>
        <v>4</v>
      </c>
      <c r="BF13" s="194"/>
      <c r="BG13" s="159">
        <v>188.5</v>
      </c>
      <c r="BH13" s="159">
        <v>0</v>
      </c>
      <c r="BI13" s="168">
        <f t="shared" si="5"/>
        <v>6</v>
      </c>
      <c r="BJ13" s="159">
        <f t="shared" si="6"/>
        <v>390.5</v>
      </c>
      <c r="BK13" s="169">
        <v>5</v>
      </c>
    </row>
    <row r="14" spans="1:66" x14ac:dyDescent="0.2">
      <c r="A14" s="169">
        <v>6</v>
      </c>
      <c r="B14" s="169" t="s">
        <v>424</v>
      </c>
      <c r="C14" s="169" t="s">
        <v>445</v>
      </c>
      <c r="D14" s="169" t="s">
        <v>425</v>
      </c>
      <c r="E14" s="169" t="s">
        <v>31</v>
      </c>
      <c r="F14" s="169" t="s">
        <v>133</v>
      </c>
      <c r="G14" s="188" t="s">
        <v>536</v>
      </c>
      <c r="H14" s="188">
        <v>173.5</v>
      </c>
      <c r="I14" s="188">
        <v>0</v>
      </c>
      <c r="J14" s="162">
        <f t="shared" si="0"/>
        <v>173.5</v>
      </c>
      <c r="K14" s="188">
        <v>6</v>
      </c>
      <c r="L14" s="188">
        <v>6</v>
      </c>
      <c r="M14" s="188">
        <v>9</v>
      </c>
      <c r="N14" s="189">
        <v>9</v>
      </c>
      <c r="O14" s="190">
        <v>1</v>
      </c>
      <c r="P14" s="190">
        <v>193</v>
      </c>
      <c r="Q14" s="190">
        <v>0</v>
      </c>
      <c r="R14" s="164">
        <f t="shared" si="1"/>
        <v>193</v>
      </c>
      <c r="S14" s="190">
        <v>6.5</v>
      </c>
      <c r="T14" s="190">
        <v>7</v>
      </c>
      <c r="U14" s="190">
        <v>5</v>
      </c>
      <c r="V14" s="191">
        <v>5</v>
      </c>
      <c r="W14" s="192">
        <v>1</v>
      </c>
      <c r="X14" s="192">
        <v>156</v>
      </c>
      <c r="Z14" s="166">
        <f t="shared" si="2"/>
        <v>156</v>
      </c>
      <c r="AA14" s="192">
        <v>4</v>
      </c>
      <c r="AB14" s="192">
        <v>5.5</v>
      </c>
      <c r="AC14" s="192">
        <v>5</v>
      </c>
      <c r="AD14" s="193">
        <v>5</v>
      </c>
      <c r="BC14" s="159">
        <f t="shared" si="3"/>
        <v>19</v>
      </c>
      <c r="BD14" s="159">
        <f t="shared" si="4"/>
        <v>522.5</v>
      </c>
      <c r="BE14" s="168">
        <f>IF($O$4&gt;0,(LARGE(($N14,$V14,$AD14,$AL14,$AT14,$BB14),1)),"0")</f>
        <v>9</v>
      </c>
      <c r="BF14" s="194"/>
      <c r="BG14" s="159">
        <v>173.5</v>
      </c>
      <c r="BH14" s="159">
        <v>0</v>
      </c>
      <c r="BI14" s="168">
        <f t="shared" si="5"/>
        <v>10</v>
      </c>
      <c r="BJ14" s="159">
        <f t="shared" si="6"/>
        <v>349</v>
      </c>
      <c r="BK14" s="169">
        <v>6</v>
      </c>
    </row>
    <row r="15" spans="1:66" x14ac:dyDescent="0.2">
      <c r="A15" s="169">
        <v>7</v>
      </c>
      <c r="B15" s="169" t="s">
        <v>426</v>
      </c>
      <c r="C15" s="169" t="s">
        <v>446</v>
      </c>
      <c r="D15" s="169" t="s">
        <v>427</v>
      </c>
      <c r="E15" s="169" t="s">
        <v>31</v>
      </c>
      <c r="F15" s="169" t="s">
        <v>186</v>
      </c>
      <c r="G15" s="188" t="s">
        <v>536</v>
      </c>
      <c r="H15" s="188">
        <v>181</v>
      </c>
      <c r="I15" s="188">
        <v>0</v>
      </c>
      <c r="J15" s="162">
        <f t="shared" si="0"/>
        <v>181</v>
      </c>
      <c r="K15" s="188">
        <v>6</v>
      </c>
      <c r="L15" s="188">
        <v>6</v>
      </c>
      <c r="M15" s="188">
        <v>7</v>
      </c>
      <c r="N15" s="189">
        <v>7</v>
      </c>
      <c r="O15" s="190">
        <v>1</v>
      </c>
      <c r="P15" s="190">
        <v>184.5</v>
      </c>
      <c r="Q15" s="190">
        <v>0</v>
      </c>
      <c r="R15" s="164">
        <f t="shared" si="1"/>
        <v>184.5</v>
      </c>
      <c r="S15" s="190">
        <v>5</v>
      </c>
      <c r="T15" s="190">
        <v>6</v>
      </c>
      <c r="U15" s="190">
        <v>7</v>
      </c>
      <c r="V15" s="191">
        <v>7</v>
      </c>
      <c r="Z15" s="166">
        <f t="shared" si="2"/>
        <v>0</v>
      </c>
      <c r="AD15" s="193">
        <v>99</v>
      </c>
      <c r="BC15" s="159">
        <f t="shared" si="3"/>
        <v>113</v>
      </c>
      <c r="BD15" s="159">
        <f t="shared" si="4"/>
        <v>365.5</v>
      </c>
      <c r="BE15" s="168">
        <f>IF($O$4&gt;0,(LARGE(($N15,$V15,$AD15,$AL15,$AT15,$BB15),1)),"0")</f>
        <v>99</v>
      </c>
      <c r="BF15" s="194"/>
      <c r="BG15" s="159">
        <v>0</v>
      </c>
      <c r="BH15" s="159">
        <v>0</v>
      </c>
      <c r="BI15" s="168">
        <f t="shared" si="5"/>
        <v>14</v>
      </c>
      <c r="BJ15" s="159">
        <f t="shared" si="6"/>
        <v>365.5</v>
      </c>
      <c r="BL15" s="169">
        <v>1</v>
      </c>
    </row>
    <row r="16" spans="1:66" x14ac:dyDescent="0.2">
      <c r="A16" s="169">
        <v>8</v>
      </c>
      <c r="B16" s="169" t="s">
        <v>518</v>
      </c>
      <c r="C16" s="169" t="s">
        <v>555</v>
      </c>
      <c r="D16" s="169" t="s">
        <v>519</v>
      </c>
      <c r="E16" s="169" t="s">
        <v>31</v>
      </c>
      <c r="F16" s="169" t="s">
        <v>520</v>
      </c>
      <c r="G16" s="188" t="s">
        <v>536</v>
      </c>
      <c r="H16" s="188">
        <v>192.5</v>
      </c>
      <c r="I16" s="188">
        <v>0</v>
      </c>
      <c r="J16" s="162">
        <f t="shared" si="0"/>
        <v>192.5</v>
      </c>
      <c r="K16" s="188">
        <v>6</v>
      </c>
      <c r="L16" s="188">
        <v>6.5</v>
      </c>
      <c r="M16" s="188">
        <v>4</v>
      </c>
      <c r="N16" s="189">
        <v>4</v>
      </c>
      <c r="R16" s="164">
        <f t="shared" si="1"/>
        <v>0</v>
      </c>
      <c r="V16" s="191">
        <v>99</v>
      </c>
      <c r="Z16" s="166">
        <f t="shared" si="2"/>
        <v>0</v>
      </c>
      <c r="AD16" s="193">
        <v>99</v>
      </c>
      <c r="BC16" s="159">
        <f t="shared" si="3"/>
        <v>202</v>
      </c>
      <c r="BD16" s="159">
        <f t="shared" si="4"/>
        <v>192.5</v>
      </c>
      <c r="BE16" s="168">
        <f>IF($O$4&gt;0,(LARGE(($N16,$V16,$AD16,$AL16,$AT16,$BB16),1)),"0")</f>
        <v>99</v>
      </c>
      <c r="BF16" s="194"/>
      <c r="BG16" s="159">
        <v>0</v>
      </c>
      <c r="BH16" s="159">
        <v>0</v>
      </c>
      <c r="BI16" s="168">
        <f t="shared" si="5"/>
        <v>103</v>
      </c>
      <c r="BJ16" s="159">
        <f t="shared" si="6"/>
        <v>192.5</v>
      </c>
    </row>
    <row r="17" spans="1:62" x14ac:dyDescent="0.2">
      <c r="A17" s="169">
        <v>9</v>
      </c>
      <c r="B17" s="169" t="s">
        <v>523</v>
      </c>
      <c r="C17" s="169" t="s">
        <v>557</v>
      </c>
      <c r="D17" s="169" t="s">
        <v>524</v>
      </c>
      <c r="E17" s="169" t="s">
        <v>31</v>
      </c>
      <c r="F17" s="169" t="s">
        <v>133</v>
      </c>
      <c r="G17" s="188" t="s">
        <v>536</v>
      </c>
      <c r="H17" s="188">
        <v>184</v>
      </c>
      <c r="I17" s="188">
        <v>0</v>
      </c>
      <c r="J17" s="162">
        <f t="shared" si="0"/>
        <v>184</v>
      </c>
      <c r="K17" s="188">
        <v>6.5</v>
      </c>
      <c r="L17" s="188">
        <v>6.5</v>
      </c>
      <c r="M17" s="188">
        <v>6</v>
      </c>
      <c r="N17" s="189">
        <v>6</v>
      </c>
      <c r="R17" s="164">
        <f t="shared" si="1"/>
        <v>0</v>
      </c>
      <c r="V17" s="191">
        <v>99</v>
      </c>
      <c r="Z17" s="166">
        <f t="shared" si="2"/>
        <v>0</v>
      </c>
      <c r="AD17" s="193">
        <v>99</v>
      </c>
      <c r="BC17" s="159">
        <f t="shared" si="3"/>
        <v>204</v>
      </c>
      <c r="BD17" s="159">
        <f t="shared" si="4"/>
        <v>184</v>
      </c>
      <c r="BE17" s="168">
        <f>IF($O$4&gt;0,(LARGE(($N17,$V17,$AD17,$AL17,$AT17,$BB17),1)),"0")</f>
        <v>99</v>
      </c>
      <c r="BF17" s="194"/>
      <c r="BG17" s="159">
        <v>0</v>
      </c>
      <c r="BH17" s="159">
        <v>0</v>
      </c>
      <c r="BI17" s="168">
        <f t="shared" si="5"/>
        <v>105</v>
      </c>
      <c r="BJ17" s="159">
        <f t="shared" si="6"/>
        <v>184</v>
      </c>
    </row>
    <row r="18" spans="1:62" x14ac:dyDescent="0.2">
      <c r="A18" s="169">
        <v>10</v>
      </c>
      <c r="B18" s="169" t="s">
        <v>527</v>
      </c>
      <c r="C18" s="169" t="s">
        <v>559</v>
      </c>
      <c r="D18" s="169" t="s">
        <v>528</v>
      </c>
      <c r="E18" s="169" t="s">
        <v>31</v>
      </c>
      <c r="F18" s="169" t="s">
        <v>127</v>
      </c>
      <c r="G18" s="188" t="s">
        <v>536</v>
      </c>
      <c r="H18" s="188">
        <v>173.5</v>
      </c>
      <c r="I18" s="188">
        <v>0</v>
      </c>
      <c r="J18" s="162">
        <f t="shared" si="0"/>
        <v>173.5</v>
      </c>
      <c r="K18" s="188">
        <v>5.5</v>
      </c>
      <c r="L18" s="188">
        <v>6</v>
      </c>
      <c r="M18" s="188">
        <v>10</v>
      </c>
      <c r="N18" s="189">
        <v>10</v>
      </c>
      <c r="R18" s="164">
        <f t="shared" si="1"/>
        <v>0</v>
      </c>
      <c r="V18" s="191">
        <v>99</v>
      </c>
      <c r="Z18" s="166">
        <f t="shared" si="2"/>
        <v>0</v>
      </c>
      <c r="AD18" s="193">
        <v>99</v>
      </c>
      <c r="BC18" s="159">
        <f t="shared" si="3"/>
        <v>208</v>
      </c>
      <c r="BD18" s="159">
        <f t="shared" si="4"/>
        <v>173.5</v>
      </c>
      <c r="BE18" s="168">
        <f>IF($O$4&gt;0,(LARGE(($N18,$V18,$AD18,$AL18,$AT18,$BB18),1)),"0")</f>
        <v>99</v>
      </c>
      <c r="BF18" s="194"/>
      <c r="BG18" s="159">
        <v>0</v>
      </c>
      <c r="BH18" s="159">
        <v>0</v>
      </c>
      <c r="BI18" s="168">
        <f t="shared" si="5"/>
        <v>109</v>
      </c>
      <c r="BJ18" s="159">
        <f t="shared" si="6"/>
        <v>173.5</v>
      </c>
    </row>
    <row r="19" spans="1:62" x14ac:dyDescent="0.2">
      <c r="A19" s="169">
        <v>11</v>
      </c>
      <c r="B19" s="169" t="s">
        <v>529</v>
      </c>
      <c r="C19" s="169" t="s">
        <v>560</v>
      </c>
      <c r="D19" s="169" t="s">
        <v>530</v>
      </c>
      <c r="E19" s="169" t="s">
        <v>31</v>
      </c>
      <c r="F19" s="169" t="s">
        <v>122</v>
      </c>
      <c r="G19" s="188" t="s">
        <v>536</v>
      </c>
      <c r="H19" s="188">
        <v>171</v>
      </c>
      <c r="I19" s="188">
        <v>0</v>
      </c>
      <c r="J19" s="162">
        <f t="shared" si="0"/>
        <v>171</v>
      </c>
      <c r="K19" s="188">
        <v>6</v>
      </c>
      <c r="L19" s="188">
        <v>6</v>
      </c>
      <c r="M19" s="188">
        <v>11</v>
      </c>
      <c r="N19" s="189">
        <v>11</v>
      </c>
      <c r="R19" s="164">
        <f t="shared" si="1"/>
        <v>0</v>
      </c>
      <c r="V19" s="191">
        <v>99</v>
      </c>
      <c r="Z19" s="166">
        <f t="shared" si="2"/>
        <v>0</v>
      </c>
      <c r="AD19" s="193">
        <v>99</v>
      </c>
      <c r="BC19" s="159">
        <f t="shared" si="3"/>
        <v>209</v>
      </c>
      <c r="BD19" s="159">
        <f t="shared" si="4"/>
        <v>171</v>
      </c>
      <c r="BE19" s="168">
        <f>IF($O$4&gt;0,(LARGE(($N19,$V19,$AD19,$AL19,$AT19,$BB19),1)),"0")</f>
        <v>99</v>
      </c>
      <c r="BF19" s="194"/>
      <c r="BG19" s="159">
        <v>0</v>
      </c>
      <c r="BH19" s="159">
        <v>0</v>
      </c>
      <c r="BI19" s="168">
        <f t="shared" si="5"/>
        <v>110</v>
      </c>
      <c r="BJ19" s="159">
        <f t="shared" si="6"/>
        <v>171</v>
      </c>
    </row>
    <row r="20" spans="1:62" x14ac:dyDescent="0.2">
      <c r="A20" s="169">
        <v>12</v>
      </c>
      <c r="B20" s="169" t="s">
        <v>531</v>
      </c>
      <c r="C20" s="169" t="s">
        <v>561</v>
      </c>
      <c r="D20" s="169" t="s">
        <v>532</v>
      </c>
      <c r="E20" s="169" t="s">
        <v>31</v>
      </c>
      <c r="F20" s="169" t="s">
        <v>242</v>
      </c>
      <c r="G20" s="188" t="s">
        <v>536</v>
      </c>
      <c r="H20" s="188">
        <v>170.5</v>
      </c>
      <c r="I20" s="188">
        <v>0</v>
      </c>
      <c r="J20" s="162">
        <f t="shared" si="0"/>
        <v>170.5</v>
      </c>
      <c r="K20" s="188">
        <v>6</v>
      </c>
      <c r="L20" s="188">
        <v>6</v>
      </c>
      <c r="M20" s="188">
        <v>12</v>
      </c>
      <c r="N20" s="189">
        <v>12</v>
      </c>
      <c r="R20" s="164">
        <f t="shared" si="1"/>
        <v>0</v>
      </c>
      <c r="V20" s="191">
        <v>99</v>
      </c>
      <c r="Z20" s="166">
        <f t="shared" si="2"/>
        <v>0</v>
      </c>
      <c r="AD20" s="193">
        <v>99</v>
      </c>
      <c r="BC20" s="159">
        <f t="shared" si="3"/>
        <v>210</v>
      </c>
      <c r="BD20" s="159">
        <f t="shared" si="4"/>
        <v>170.5</v>
      </c>
      <c r="BE20" s="168">
        <f>IF($O$4&gt;0,(LARGE(($N20,$V20,$AD20,$AL20,$AT20,$BB20),1)),"0")</f>
        <v>99</v>
      </c>
      <c r="BF20" s="194"/>
      <c r="BG20" s="159">
        <v>0</v>
      </c>
      <c r="BH20" s="159">
        <v>0</v>
      </c>
      <c r="BI20" s="168">
        <f t="shared" si="5"/>
        <v>111</v>
      </c>
      <c r="BJ20" s="159">
        <f t="shared" si="6"/>
        <v>170.5</v>
      </c>
    </row>
    <row r="21" spans="1:62" x14ac:dyDescent="0.2">
      <c r="A21" s="169">
        <v>13</v>
      </c>
      <c r="B21" s="169" t="s">
        <v>533</v>
      </c>
      <c r="C21" s="169" t="s">
        <v>562</v>
      </c>
      <c r="D21" s="169" t="s">
        <v>534</v>
      </c>
      <c r="E21" s="169" t="s">
        <v>31</v>
      </c>
      <c r="F21" s="169" t="s">
        <v>145</v>
      </c>
      <c r="G21" s="188" t="s">
        <v>536</v>
      </c>
      <c r="H21" s="188">
        <v>164.5</v>
      </c>
      <c r="I21" s="188">
        <v>0</v>
      </c>
      <c r="J21" s="162">
        <f t="shared" si="0"/>
        <v>164.5</v>
      </c>
      <c r="K21" s="188">
        <v>5</v>
      </c>
      <c r="L21" s="188">
        <v>5.5</v>
      </c>
      <c r="M21" s="188">
        <v>13</v>
      </c>
      <c r="N21" s="189">
        <v>13</v>
      </c>
      <c r="R21" s="164">
        <f t="shared" si="1"/>
        <v>0</v>
      </c>
      <c r="V21" s="191">
        <v>99</v>
      </c>
      <c r="Z21" s="166">
        <f t="shared" si="2"/>
        <v>0</v>
      </c>
      <c r="AD21" s="193">
        <v>99</v>
      </c>
      <c r="BC21" s="159">
        <f t="shared" si="3"/>
        <v>211</v>
      </c>
      <c r="BD21" s="159">
        <f t="shared" si="4"/>
        <v>164.5</v>
      </c>
      <c r="BE21" s="168">
        <f>IF($O$4&gt;0,(LARGE(($N21,$V21,$AD21,$AL21,$AT21,$BB21),1)),"0")</f>
        <v>99</v>
      </c>
      <c r="BF21" s="194"/>
      <c r="BG21" s="159">
        <v>0</v>
      </c>
      <c r="BH21" s="159">
        <v>0</v>
      </c>
      <c r="BI21" s="168">
        <f t="shared" si="5"/>
        <v>112</v>
      </c>
      <c r="BJ21" s="159">
        <f t="shared" si="6"/>
        <v>164.5</v>
      </c>
    </row>
    <row r="22" spans="1:62" x14ac:dyDescent="0.2">
      <c r="A22" s="169">
        <v>14</v>
      </c>
      <c r="B22" s="169" t="s">
        <v>535</v>
      </c>
      <c r="C22" s="169" t="s">
        <v>563</v>
      </c>
      <c r="D22" s="169" t="s">
        <v>185</v>
      </c>
      <c r="E22" s="169" t="s">
        <v>31</v>
      </c>
      <c r="F22" s="169" t="s">
        <v>186</v>
      </c>
      <c r="G22" s="188" t="s">
        <v>536</v>
      </c>
      <c r="H22" s="188">
        <v>164</v>
      </c>
      <c r="I22" s="188">
        <v>0</v>
      </c>
      <c r="J22" s="162">
        <f t="shared" si="0"/>
        <v>164</v>
      </c>
      <c r="K22" s="188">
        <v>5.5</v>
      </c>
      <c r="L22" s="188">
        <v>6</v>
      </c>
      <c r="M22" s="188">
        <v>14</v>
      </c>
      <c r="N22" s="189">
        <v>14</v>
      </c>
      <c r="R22" s="164">
        <f t="shared" si="1"/>
        <v>0</v>
      </c>
      <c r="V22" s="191">
        <v>99</v>
      </c>
      <c r="Z22" s="166">
        <f t="shared" si="2"/>
        <v>0</v>
      </c>
      <c r="AD22" s="193">
        <v>99</v>
      </c>
      <c r="BC22" s="159">
        <f t="shared" si="3"/>
        <v>212</v>
      </c>
      <c r="BD22" s="159">
        <f t="shared" si="4"/>
        <v>164</v>
      </c>
      <c r="BE22" s="168">
        <f>IF($O$4&gt;0,(LARGE(($N22,$V22,$AD22,$AL22,$AT22,$BB22),1)),"0")</f>
        <v>99</v>
      </c>
      <c r="BF22" s="194"/>
      <c r="BG22" s="159">
        <v>0</v>
      </c>
      <c r="BH22" s="159">
        <v>0</v>
      </c>
      <c r="BI22" s="168">
        <f t="shared" si="5"/>
        <v>113</v>
      </c>
      <c r="BJ22" s="159">
        <f t="shared" si="6"/>
        <v>164</v>
      </c>
    </row>
  </sheetData>
  <sheetProtection sheet="1" objects="1" scenarios="1"/>
  <mergeCells count="32">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 ref="O5:V5"/>
    <mergeCell ref="BC5:BK5"/>
    <mergeCell ref="A6:E7"/>
    <mergeCell ref="G6:N6"/>
    <mergeCell ref="O6:V6"/>
    <mergeCell ref="W6:AD6"/>
    <mergeCell ref="AE6:AL6"/>
    <mergeCell ref="BC6:BH6"/>
    <mergeCell ref="G7:N7"/>
    <mergeCell ref="O7:V7"/>
    <mergeCell ref="W7:AD7"/>
    <mergeCell ref="AE7:AL7"/>
    <mergeCell ref="AM7:AT7"/>
    <mergeCell ref="AU7:BB7"/>
    <mergeCell ref="AM6:AT6"/>
    <mergeCell ref="AU6:BB6"/>
  </mergeCells>
  <conditionalFormatting sqref="X2:Y2 P2:Q2 H2:I2 AF2:AG2 AN2:AO2 AV2:AW2 H9:I65456 AV9:AW65456 P9:Q65456 X9:Y65456 AF9:AG65456 AN9:AO65456">
    <cfRule type="cellIs" dxfId="3" priority="1" stopIfTrue="1" operator="greaterThanOrEqual">
      <formula>$BL$6</formula>
    </cfRule>
  </conditionalFormatting>
  <dataValidations count="9">
    <dataValidation type="decimal" operator="lessThanOrEqual" allowBlank="1" showInputMessage="1" showErrorMessage="1" sqref="R23:R65456 BK9:BL22 J23:J65456 Z23:Z65456 AH9:AH65456 AP9:AP65456 AX9:AX65456 BC23:BL65456 BG9:BH22">
      <formula1>100</formula1>
    </dataValidation>
    <dataValidation type="whole" allowBlank="1" showInputMessage="1" showErrorMessage="1" sqref="O3:V3">
      <formula1>0</formula1>
      <formula2>99</formula2>
    </dataValidation>
    <dataValidation type="whole" operator="lessThanOrEqual" allowBlank="1" showInputMessage="1" showErrorMessage="1" sqref="BL5">
      <formula1>99</formula1>
    </dataValidation>
    <dataValidation type="whole" operator="lessThanOrEqual" allowBlank="1" showInputMessage="1" showErrorMessage="1" sqref="BL6">
      <formula1>400</formula1>
    </dataValidation>
    <dataValidation type="whole" allowBlank="1" showInputMessage="1" showErrorMessage="1" sqref="M1:N2 U1:V2 BA1:BB2 AS1:AT2 AK1:AL2 AC1:AD2 M8:N65456 AC8:AD65456 U8:V65456 AK8:AL65456 AS8:AT65456 BA8:BB65456">
      <formula1>0</formula1>
      <formula2>999</formula2>
    </dataValidation>
    <dataValidation type="decimal" allowBlank="1" showInputMessage="1" showErrorMessage="1" sqref="K1:L2 S1:T2 AY1:AZ2 AQ1:AR2 AI1:AJ2 AA1:AB2 K8:L65456 AA8:AB65456 S8:T65456 AI8:AJ65456 AQ8:AR65456 AY8:AZ65456">
      <formula1>0</formula1>
      <formula2>99</formula2>
    </dataValidation>
    <dataValidation type="decimal" allowBlank="1" showInputMessage="1" showErrorMessage="1" sqref="H1:I2 P1:Q2 AV1:AW2 AN1:AO2 AF1:AG2 X1:Y2 H8:I65456 X8:Y65456 P8:Q65456 AF8:AG65456 AN8:AO65456 AV8:AW65456">
      <formula1>0</formula1>
      <formula2>400</formula2>
    </dataValidation>
    <dataValidation operator="lessThanOrEqual" allowBlank="1" showInputMessage="1" showErrorMessage="1" sqref="Z8:Z22 AH8 AP8 AX8 BC9:BE22 J1:J2 R1:R2 AX1:AX2 AP1:AP2 AH1:AH2 Z1:Z2 BC1:BK8 BL1:BL4 BL7:BL8 R8:R22 J8:J22 BI9:BJ22"/>
    <dataValidation type="list" allowBlank="1" showInputMessage="1" showErrorMessage="1" sqref="BM1:BM2 BM9:BM65456">
      <formula1>"ja,nee"</formula1>
    </dataValidation>
  </dataValidations>
  <printOptions headings="1" gridLines="1"/>
  <pageMargins left="0.19685039370078741" right="0" top="0.98425196850393704" bottom="0.98425196850393704" header="0.51181102362204722" footer="0.51181102362204722"/>
  <pageSetup paperSize="9" scale="8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26657" r:id="rId4" name="Button 1">
              <controlPr defaultSize="0" print="0" autoFill="0" autoPict="0" macro="[0]!KleinsteBepalen">
                <anchor moveWithCells="1" sizeWithCells="1">
                  <from>
                    <xdr:col>0</xdr:col>
                    <xdr:colOff>161925</xdr:colOff>
                    <xdr:row>5</xdr:row>
                    <xdr:rowOff>0</xdr:rowOff>
                  </from>
                  <to>
                    <xdr:col>2</xdr:col>
                    <xdr:colOff>485775</xdr:colOff>
                    <xdr:row>7</xdr:row>
                    <xdr:rowOff>9525</xdr:rowOff>
                  </to>
                </anchor>
              </controlPr>
            </control>
          </mc:Choice>
        </mc:AlternateContent>
        <mc:AlternateContent xmlns:mc="http://schemas.openxmlformats.org/markup-compatibility/2006">
          <mc:Choice Requires="x14">
            <control shapeId="326658" r:id="rId5" name="Button 2">
              <controlPr defaultSize="0" print="0" autoFill="0" autoPict="0" macro="[0]!Sort_Punten_1">
                <anchor moveWithCells="1" sizeWithCells="1">
                  <from>
                    <xdr:col>7</xdr:col>
                    <xdr:colOff>9525</xdr:colOff>
                    <xdr:row>7</xdr:row>
                    <xdr:rowOff>19050</xdr:rowOff>
                  </from>
                  <to>
                    <xdr:col>8</xdr:col>
                    <xdr:colOff>0</xdr:colOff>
                    <xdr:row>7</xdr:row>
                    <xdr:rowOff>190500</xdr:rowOff>
                  </to>
                </anchor>
              </controlPr>
            </control>
          </mc:Choice>
        </mc:AlternateContent>
        <mc:AlternateContent xmlns:mc="http://schemas.openxmlformats.org/markup-compatibility/2006">
          <mc:Choice Requires="x14">
            <control shapeId="326659" r:id="rId6" name="Button 3">
              <controlPr defaultSize="0" print="0" autoFill="0" autoPict="0" macro="[0]!Sort_Punten_2">
                <anchor moveWithCells="1" sizeWithCells="1">
                  <from>
                    <xdr:col>15</xdr:col>
                    <xdr:colOff>19050</xdr:colOff>
                    <xdr:row>7</xdr:row>
                    <xdr:rowOff>9525</xdr:rowOff>
                  </from>
                  <to>
                    <xdr:col>16</xdr:col>
                    <xdr:colOff>0</xdr:colOff>
                    <xdr:row>7</xdr:row>
                    <xdr:rowOff>161925</xdr:rowOff>
                  </to>
                </anchor>
              </controlPr>
            </control>
          </mc:Choice>
        </mc:AlternateContent>
        <mc:AlternateContent xmlns:mc="http://schemas.openxmlformats.org/markup-compatibility/2006">
          <mc:Choice Requires="x14">
            <control shapeId="326660" r:id="rId7" name="Button 4">
              <controlPr defaultSize="0" print="0" autoFill="0" autoPict="0" macro="[0]!Sort_Punten_3">
                <anchor moveWithCells="1" sizeWithCells="1">
                  <from>
                    <xdr:col>23</xdr:col>
                    <xdr:colOff>9525</xdr:colOff>
                    <xdr:row>7</xdr:row>
                    <xdr:rowOff>9525</xdr:rowOff>
                  </from>
                  <to>
                    <xdr:col>24</xdr:col>
                    <xdr:colOff>0</xdr:colOff>
                    <xdr:row>7</xdr:row>
                    <xdr:rowOff>190500</xdr:rowOff>
                  </to>
                </anchor>
              </controlPr>
            </control>
          </mc:Choice>
        </mc:AlternateContent>
        <mc:AlternateContent xmlns:mc="http://schemas.openxmlformats.org/markup-compatibility/2006">
          <mc:Choice Requires="x14">
            <control shapeId="326661" r:id="rId8" name="Button 5">
              <controlPr defaultSize="0" print="0" autoFill="0" autoPict="0" macro="[0]!Sort_Punten_4">
                <anchor moveWithCells="1" sizeWithCells="1">
                  <from>
                    <xdr:col>31</xdr:col>
                    <xdr:colOff>9525</xdr:colOff>
                    <xdr:row>7</xdr:row>
                    <xdr:rowOff>9525</xdr:rowOff>
                  </from>
                  <to>
                    <xdr:col>32</xdr:col>
                    <xdr:colOff>0</xdr:colOff>
                    <xdr:row>7</xdr:row>
                    <xdr:rowOff>180975</xdr:rowOff>
                  </to>
                </anchor>
              </controlPr>
            </control>
          </mc:Choice>
        </mc:AlternateContent>
        <mc:AlternateContent xmlns:mc="http://schemas.openxmlformats.org/markup-compatibility/2006">
          <mc:Choice Requires="x14">
            <control shapeId="326662" r:id="rId9" name="Button 6">
              <controlPr defaultSize="0" print="0" autoFill="0" autoPict="0" macro="[0]!verbergen">
                <anchor moveWithCells="1" sizeWithCells="1">
                  <from>
                    <xdr:col>64</xdr:col>
                    <xdr:colOff>9525</xdr:colOff>
                    <xdr:row>2</xdr:row>
                    <xdr:rowOff>9525</xdr:rowOff>
                  </from>
                  <to>
                    <xdr:col>66</xdr:col>
                    <xdr:colOff>0</xdr:colOff>
                    <xdr:row>4</xdr:row>
                    <xdr:rowOff>0</xdr:rowOff>
                  </to>
                </anchor>
              </controlPr>
            </control>
          </mc:Choice>
        </mc:AlternateContent>
        <mc:AlternateContent xmlns:mc="http://schemas.openxmlformats.org/markup-compatibility/2006">
          <mc:Choice Requires="x14">
            <control shapeId="326663" r:id="rId10" name="Button 7">
              <controlPr defaultSize="0" print="0" autoFill="0" autoPict="0" macro="[0]!Sort_Pl_Punten_1">
                <anchor moveWithCells="1" sizeWithCells="1">
                  <from>
                    <xdr:col>13</xdr:col>
                    <xdr:colOff>9525</xdr:colOff>
                    <xdr:row>6</xdr:row>
                    <xdr:rowOff>152400</xdr:rowOff>
                  </from>
                  <to>
                    <xdr:col>13</xdr:col>
                    <xdr:colOff>247650</xdr:colOff>
                    <xdr:row>8</xdr:row>
                    <xdr:rowOff>0</xdr:rowOff>
                  </to>
                </anchor>
              </controlPr>
            </control>
          </mc:Choice>
        </mc:AlternateContent>
        <mc:AlternateContent xmlns:mc="http://schemas.openxmlformats.org/markup-compatibility/2006">
          <mc:Choice Requires="x14">
            <control shapeId="326664" r:id="rId11" name="Button 8">
              <controlPr defaultSize="0" print="0" autoFill="0" autoPict="0" macro="[0]!Sort_Pl_Punten_2">
                <anchor moveWithCells="1" sizeWithCells="1">
                  <from>
                    <xdr:col>20</xdr:col>
                    <xdr:colOff>190500</xdr:colOff>
                    <xdr:row>7</xdr:row>
                    <xdr:rowOff>9525</xdr:rowOff>
                  </from>
                  <to>
                    <xdr:col>21</xdr:col>
                    <xdr:colOff>247650</xdr:colOff>
                    <xdr:row>8</xdr:row>
                    <xdr:rowOff>0</xdr:rowOff>
                  </to>
                </anchor>
              </controlPr>
            </control>
          </mc:Choice>
        </mc:AlternateContent>
        <mc:AlternateContent xmlns:mc="http://schemas.openxmlformats.org/markup-compatibility/2006">
          <mc:Choice Requires="x14">
            <control shapeId="326665" r:id="rId12" name="Button 9">
              <controlPr defaultSize="0" print="0" autoFill="0" autoPict="0" macro="[0]!Sort_Pl_Punten_3">
                <anchor moveWithCells="1" sizeWithCells="1">
                  <from>
                    <xdr:col>29</xdr:col>
                    <xdr:colOff>0</xdr:colOff>
                    <xdr:row>7</xdr:row>
                    <xdr:rowOff>28575</xdr:rowOff>
                  </from>
                  <to>
                    <xdr:col>30</xdr:col>
                    <xdr:colOff>0</xdr:colOff>
                    <xdr:row>8</xdr:row>
                    <xdr:rowOff>0</xdr:rowOff>
                  </to>
                </anchor>
              </controlPr>
            </control>
          </mc:Choice>
        </mc:AlternateContent>
        <mc:AlternateContent xmlns:mc="http://schemas.openxmlformats.org/markup-compatibility/2006">
          <mc:Choice Requires="x14">
            <control shapeId="326666" r:id="rId13" name="Button 10">
              <controlPr defaultSize="0" print="0" autoFill="0" autoPict="0" macro="[0]!Sort_Pl_Punten_4">
                <anchor moveWithCells="1" sizeWithCells="1">
                  <from>
                    <xdr:col>37</xdr:col>
                    <xdr:colOff>19050</xdr:colOff>
                    <xdr:row>7</xdr:row>
                    <xdr:rowOff>0</xdr:rowOff>
                  </from>
                  <to>
                    <xdr:col>37</xdr:col>
                    <xdr:colOff>238125</xdr:colOff>
                    <xdr:row>7</xdr:row>
                    <xdr:rowOff>314325</xdr:rowOff>
                  </to>
                </anchor>
              </controlPr>
            </control>
          </mc:Choice>
        </mc:AlternateContent>
        <mc:AlternateContent xmlns:mc="http://schemas.openxmlformats.org/markup-compatibility/2006">
          <mc:Choice Requires="x14">
            <control shapeId="326667" r:id="rId14" name="Button 11">
              <controlPr defaultSize="0" print="0" autoFill="0" autoPict="0" macro="[0]!Sort_Beste_Punten">
                <anchor moveWithCells="1" sizeWithCells="1">
                  <from>
                    <xdr:col>57</xdr:col>
                    <xdr:colOff>0</xdr:colOff>
                    <xdr:row>7</xdr:row>
                    <xdr:rowOff>19050</xdr:rowOff>
                  </from>
                  <to>
                    <xdr:col>60</xdr:col>
                    <xdr:colOff>390525</xdr:colOff>
                    <xdr:row>7</xdr:row>
                    <xdr:rowOff>314325</xdr:rowOff>
                  </to>
                </anchor>
              </controlPr>
            </control>
          </mc:Choice>
        </mc:AlternateContent>
        <mc:AlternateContent xmlns:mc="http://schemas.openxmlformats.org/markup-compatibility/2006">
          <mc:Choice Requires="x14">
            <control shapeId="326668" r:id="rId15" name="Button 12">
              <controlPr defaultSize="0" print="0" autoFill="0" autoPict="0" macro="[0]!Sort_Totaal_Punten">
                <anchor moveWithCells="1" sizeWithCells="1">
                  <from>
                    <xdr:col>61</xdr:col>
                    <xdr:colOff>0</xdr:colOff>
                    <xdr:row>7</xdr:row>
                    <xdr:rowOff>28575</xdr:rowOff>
                  </from>
                  <to>
                    <xdr:col>61</xdr:col>
                    <xdr:colOff>0</xdr:colOff>
                    <xdr:row>8</xdr:row>
                    <xdr:rowOff>0</xdr:rowOff>
                  </to>
                </anchor>
              </controlPr>
            </control>
          </mc:Choice>
        </mc:AlternateContent>
        <mc:AlternateContent xmlns:mc="http://schemas.openxmlformats.org/markup-compatibility/2006">
          <mc:Choice Requires="x14">
            <control shapeId="326669" r:id="rId16" name="Button 13">
              <controlPr defaultSize="0" print="0" autoFill="0" autoPict="0" macro="[0]!Sort_Plaatsing">
                <anchor moveWithCells="1" sizeWithCells="1">
                  <from>
                    <xdr:col>0</xdr:col>
                    <xdr:colOff>0</xdr:colOff>
                    <xdr:row>7</xdr:row>
                    <xdr:rowOff>28575</xdr:rowOff>
                  </from>
                  <to>
                    <xdr:col>1</xdr:col>
                    <xdr:colOff>9525</xdr:colOff>
                    <xdr:row>8</xdr:row>
                    <xdr:rowOff>0</xdr:rowOff>
                  </to>
                </anchor>
              </controlPr>
            </control>
          </mc:Choice>
        </mc:AlternateContent>
        <mc:AlternateContent xmlns:mc="http://schemas.openxmlformats.org/markup-compatibility/2006">
          <mc:Choice Requires="x14">
            <control shapeId="326670" r:id="rId17" name="Button 14">
              <controlPr defaultSize="0" print="0" autoFill="0" autoPict="0" macro="[0]!Sort_Punten_5">
                <anchor moveWithCells="1" sizeWithCells="1">
                  <from>
                    <xdr:col>39</xdr:col>
                    <xdr:colOff>9525</xdr:colOff>
                    <xdr:row>7</xdr:row>
                    <xdr:rowOff>9525</xdr:rowOff>
                  </from>
                  <to>
                    <xdr:col>40</xdr:col>
                    <xdr:colOff>0</xdr:colOff>
                    <xdr:row>7</xdr:row>
                    <xdr:rowOff>180975</xdr:rowOff>
                  </to>
                </anchor>
              </controlPr>
            </control>
          </mc:Choice>
        </mc:AlternateContent>
        <mc:AlternateContent xmlns:mc="http://schemas.openxmlformats.org/markup-compatibility/2006">
          <mc:Choice Requires="x14">
            <control shapeId="326671" r:id="rId18" name="Button 15">
              <controlPr defaultSize="0" print="0" autoFill="0" autoPict="0" macro="[0]!Sort_Pl_Punten_5">
                <anchor moveWithCells="1" sizeWithCells="1">
                  <from>
                    <xdr:col>45</xdr:col>
                    <xdr:colOff>9525</xdr:colOff>
                    <xdr:row>7</xdr:row>
                    <xdr:rowOff>9525</xdr:rowOff>
                  </from>
                  <to>
                    <xdr:col>45</xdr:col>
                    <xdr:colOff>247650</xdr:colOff>
                    <xdr:row>8</xdr:row>
                    <xdr:rowOff>0</xdr:rowOff>
                  </to>
                </anchor>
              </controlPr>
            </control>
          </mc:Choice>
        </mc:AlternateContent>
        <mc:AlternateContent xmlns:mc="http://schemas.openxmlformats.org/markup-compatibility/2006">
          <mc:Choice Requires="x14">
            <control shapeId="326672" r:id="rId19" name="Button 16">
              <controlPr defaultSize="0" print="0" autoFill="0" autoPict="0" macro="[0]!Sort_Punten_6">
                <anchor moveWithCells="1" sizeWithCells="1">
                  <from>
                    <xdr:col>47</xdr:col>
                    <xdr:colOff>9525</xdr:colOff>
                    <xdr:row>7</xdr:row>
                    <xdr:rowOff>9525</xdr:rowOff>
                  </from>
                  <to>
                    <xdr:col>48</xdr:col>
                    <xdr:colOff>0</xdr:colOff>
                    <xdr:row>7</xdr:row>
                    <xdr:rowOff>180975</xdr:rowOff>
                  </to>
                </anchor>
              </controlPr>
            </control>
          </mc:Choice>
        </mc:AlternateContent>
        <mc:AlternateContent xmlns:mc="http://schemas.openxmlformats.org/markup-compatibility/2006">
          <mc:Choice Requires="x14">
            <control shapeId="326673" r:id="rId20" name="Button 17">
              <controlPr defaultSize="0" print="0" autoFill="0" autoPict="0" macro="[0]!Sort_Pl_Punten_6">
                <anchor moveWithCells="1" sizeWithCells="1">
                  <from>
                    <xdr:col>53</xdr:col>
                    <xdr:colOff>19050</xdr:colOff>
                    <xdr:row>7</xdr:row>
                    <xdr:rowOff>9525</xdr:rowOff>
                  </from>
                  <to>
                    <xdr:col>53</xdr:col>
                    <xdr:colOff>247650</xdr:colOff>
                    <xdr:row>8</xdr:row>
                    <xdr:rowOff>0</xdr:rowOff>
                  </to>
                </anchor>
              </controlPr>
            </control>
          </mc:Choice>
        </mc:AlternateContent>
        <mc:AlternateContent xmlns:mc="http://schemas.openxmlformats.org/markup-compatibility/2006">
          <mc:Choice Requires="x14">
            <control shapeId="326674" r:id="rId21" name="Button 18">
              <controlPr defaultSize="0" print="0" autoFill="0" autoPict="0" macro="[0]!Verberg_Ex_Aequo_1">
                <anchor moveWithCells="1" sizeWithCells="1">
                  <from>
                    <xdr:col>10</xdr:col>
                    <xdr:colOff>19050</xdr:colOff>
                    <xdr:row>7</xdr:row>
                    <xdr:rowOff>9525</xdr:rowOff>
                  </from>
                  <to>
                    <xdr:col>11</xdr:col>
                    <xdr:colOff>190500</xdr:colOff>
                    <xdr:row>8</xdr:row>
                    <xdr:rowOff>0</xdr:rowOff>
                  </to>
                </anchor>
              </controlPr>
            </control>
          </mc:Choice>
        </mc:AlternateContent>
        <mc:AlternateContent xmlns:mc="http://schemas.openxmlformats.org/markup-compatibility/2006">
          <mc:Choice Requires="x14">
            <control shapeId="326675" r:id="rId22" name="Button 19">
              <controlPr defaultSize="0" print="0" autoFill="0" autoPict="0" macro="[0]!Verberg_Ex_Aequo_2">
                <anchor moveWithCells="1" sizeWithCells="1">
                  <from>
                    <xdr:col>18</xdr:col>
                    <xdr:colOff>19050</xdr:colOff>
                    <xdr:row>7</xdr:row>
                    <xdr:rowOff>9525</xdr:rowOff>
                  </from>
                  <to>
                    <xdr:col>19</xdr:col>
                    <xdr:colOff>190500</xdr:colOff>
                    <xdr:row>8</xdr:row>
                    <xdr:rowOff>0</xdr:rowOff>
                  </to>
                </anchor>
              </controlPr>
            </control>
          </mc:Choice>
        </mc:AlternateContent>
        <mc:AlternateContent xmlns:mc="http://schemas.openxmlformats.org/markup-compatibility/2006">
          <mc:Choice Requires="x14">
            <control shapeId="326676" r:id="rId23" name="Button 20">
              <controlPr defaultSize="0" print="0" autoFill="0" autoPict="0" macro="[0]!Verberg_Ex_Aequo_3">
                <anchor moveWithCells="1" sizeWithCells="1">
                  <from>
                    <xdr:col>26</xdr:col>
                    <xdr:colOff>47625</xdr:colOff>
                    <xdr:row>7</xdr:row>
                    <xdr:rowOff>9525</xdr:rowOff>
                  </from>
                  <to>
                    <xdr:col>27</xdr:col>
                    <xdr:colOff>219075</xdr:colOff>
                    <xdr:row>7</xdr:row>
                    <xdr:rowOff>304800</xdr:rowOff>
                  </to>
                </anchor>
              </controlPr>
            </control>
          </mc:Choice>
        </mc:AlternateContent>
        <mc:AlternateContent xmlns:mc="http://schemas.openxmlformats.org/markup-compatibility/2006">
          <mc:Choice Requires="x14">
            <control shapeId="326677" r:id="rId24" name="Button 21">
              <controlPr defaultSize="0" print="0" autoFill="0" autoPict="0" macro="[0]!Verberg_Ex_Aequo_4">
                <anchor moveWithCells="1" sizeWithCells="1">
                  <from>
                    <xdr:col>30</xdr:col>
                    <xdr:colOff>0</xdr:colOff>
                    <xdr:row>7</xdr:row>
                    <xdr:rowOff>0</xdr:rowOff>
                  </from>
                  <to>
                    <xdr:col>35</xdr:col>
                    <xdr:colOff>200025</xdr:colOff>
                    <xdr:row>7</xdr:row>
                    <xdr:rowOff>314325</xdr:rowOff>
                  </to>
                </anchor>
              </controlPr>
            </control>
          </mc:Choice>
        </mc:AlternateContent>
        <mc:AlternateContent xmlns:mc="http://schemas.openxmlformats.org/markup-compatibility/2006">
          <mc:Choice Requires="x14">
            <control shapeId="326678" r:id="rId25" name="Button 22">
              <controlPr defaultSize="0" print="0" autoFill="0" autoPict="0" macro="[0]!Verberg_Ex_Aequo_5">
                <anchor moveWithCells="1" sizeWithCells="1">
                  <from>
                    <xdr:col>38</xdr:col>
                    <xdr:colOff>0</xdr:colOff>
                    <xdr:row>7</xdr:row>
                    <xdr:rowOff>9525</xdr:rowOff>
                  </from>
                  <to>
                    <xdr:col>38</xdr:col>
                    <xdr:colOff>0</xdr:colOff>
                    <xdr:row>8</xdr:row>
                    <xdr:rowOff>0</xdr:rowOff>
                  </to>
                </anchor>
              </controlPr>
            </control>
          </mc:Choice>
        </mc:AlternateContent>
        <mc:AlternateContent xmlns:mc="http://schemas.openxmlformats.org/markup-compatibility/2006">
          <mc:Choice Requires="x14">
            <control shapeId="326679" r:id="rId26" name="Button 23">
              <controlPr defaultSize="0" print="0" autoFill="0" autoPict="0" macro="[0]!Verberg_Ex_Aequo_6">
                <anchor moveWithCells="1" sizeWithCells="1">
                  <from>
                    <xdr:col>46</xdr:col>
                    <xdr:colOff>0</xdr:colOff>
                    <xdr:row>7</xdr:row>
                    <xdr:rowOff>0</xdr:rowOff>
                  </from>
                  <to>
                    <xdr:col>46</xdr:col>
                    <xdr:colOff>0</xdr:colOff>
                    <xdr:row>7</xdr:row>
                    <xdr:rowOff>314325</xdr:rowOff>
                  </to>
                </anchor>
              </controlPr>
            </control>
          </mc:Choice>
        </mc:AlternateContent>
        <mc:AlternateContent xmlns:mc="http://schemas.openxmlformats.org/markup-compatibility/2006">
          <mc:Choice Requires="x14">
            <control shapeId="326680" r:id="rId27" name="Button 24">
              <controlPr defaultSize="0" print="0" autoFill="0" autoPict="0" macro="[0]!Sort_Naam">
                <anchor moveWithCells="1" sizeWithCells="1">
                  <from>
                    <xdr:col>2</xdr:col>
                    <xdr:colOff>0</xdr:colOff>
                    <xdr:row>7</xdr:row>
                    <xdr:rowOff>9525</xdr:rowOff>
                  </from>
                  <to>
                    <xdr:col>3</xdr:col>
                    <xdr:colOff>0</xdr:colOff>
                    <xdr:row>7</xdr:row>
                    <xdr:rowOff>190500</xdr:rowOff>
                  </to>
                </anchor>
              </controlPr>
            </control>
          </mc:Choice>
        </mc:AlternateContent>
        <mc:AlternateContent xmlns:mc="http://schemas.openxmlformats.org/markup-compatibility/2006">
          <mc:Choice Requires="x14">
            <control shapeId="326681" r:id="rId28" name="Button 25">
              <controlPr defaultSize="0" print="0" autoFill="0" autoPict="0" macro="[0]!Verberg_Ex_Aequo_5">
                <anchor moveWithCells="1" sizeWithCells="1">
                  <from>
                    <xdr:col>38</xdr:col>
                    <xdr:colOff>0</xdr:colOff>
                    <xdr:row>7</xdr:row>
                    <xdr:rowOff>0</xdr:rowOff>
                  </from>
                  <to>
                    <xdr:col>43</xdr:col>
                    <xdr:colOff>200025</xdr:colOff>
                    <xdr:row>7</xdr:row>
                    <xdr:rowOff>314325</xdr:rowOff>
                  </to>
                </anchor>
              </controlPr>
            </control>
          </mc:Choice>
        </mc:AlternateContent>
        <mc:AlternateContent xmlns:mc="http://schemas.openxmlformats.org/markup-compatibility/2006">
          <mc:Choice Requires="x14">
            <control shapeId="326682" r:id="rId29" name="Button 26">
              <controlPr defaultSize="0" print="0" autoFill="0" autoPict="0" macro="[0]!Verberg_Ex_Aequo_6">
                <anchor moveWithCells="1" sizeWithCells="1">
                  <from>
                    <xdr:col>46</xdr:col>
                    <xdr:colOff>0</xdr:colOff>
                    <xdr:row>7</xdr:row>
                    <xdr:rowOff>0</xdr:rowOff>
                  </from>
                  <to>
                    <xdr:col>51</xdr:col>
                    <xdr:colOff>200025</xdr:colOff>
                    <xdr:row>7</xdr:row>
                    <xdr:rowOff>314325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30"/>
  <dimension ref="A1:BN8"/>
  <sheetViews>
    <sheetView workbookViewId="0">
      <pane xSplit="5" ySplit="8" topLeftCell="F9" activePane="bottomRight" state="frozen"/>
      <selection activeCell="B9" sqref="B9"/>
      <selection pane="topRight" activeCell="B9" sqref="B9"/>
      <selection pane="bottomLeft" activeCell="B9" sqref="B9"/>
      <selection pane="bottomRight" activeCell="BL4" sqref="BL4"/>
    </sheetView>
  </sheetViews>
  <sheetFormatPr defaultColWidth="9.140625" defaultRowHeight="12.75" x14ac:dyDescent="0.2"/>
  <cols>
    <col min="1" max="1" width="3.28515625" style="6" bestFit="1" customWidth="1"/>
    <col min="2" max="2" width="10.140625" style="6" customWidth="1"/>
    <col min="3" max="4" width="22.7109375" style="6" customWidth="1"/>
    <col min="5" max="5" width="4.140625" style="6" customWidth="1"/>
    <col min="6" max="6" width="18.7109375" style="6" customWidth="1"/>
    <col min="7" max="7" width="2.7109375" style="66" customWidth="1"/>
    <col min="8" max="8" width="5.7109375" style="66" customWidth="1"/>
    <col min="9" max="9" width="5.7109375" style="66" hidden="1" customWidth="1"/>
    <col min="10" max="10" width="5.7109375" style="67" hidden="1" customWidth="1"/>
    <col min="11" max="12" width="3.7109375" style="66" customWidth="1"/>
    <col min="13" max="13" width="3" style="66" customWidth="1"/>
    <col min="14" max="14" width="3.85546875" style="68" customWidth="1"/>
    <col min="15" max="15" width="2.7109375" style="69" customWidth="1"/>
    <col min="16" max="16" width="5.7109375" style="69" customWidth="1"/>
    <col min="17" max="17" width="5.7109375" style="69" hidden="1" customWidth="1"/>
    <col min="18" max="18" width="5.7109375" style="70" hidden="1" customWidth="1"/>
    <col min="19" max="20" width="3.7109375" style="69" customWidth="1"/>
    <col min="21" max="21" width="3" style="69" customWidth="1"/>
    <col min="22" max="22" width="3.85546875" style="71" customWidth="1"/>
    <col min="23" max="23" width="2.7109375" style="72" customWidth="1"/>
    <col min="24" max="24" width="5.7109375" style="72" customWidth="1"/>
    <col min="25" max="25" width="5.7109375" style="72" hidden="1" customWidth="1"/>
    <col min="26" max="26" width="5.7109375" style="73" hidden="1" customWidth="1"/>
    <col min="27" max="28" width="3.7109375" style="72" customWidth="1"/>
    <col min="29" max="29" width="3" style="72" customWidth="1"/>
    <col min="30" max="30" width="3.85546875" style="74" customWidth="1"/>
    <col min="31" max="31" width="2.7109375" style="69" hidden="1" customWidth="1"/>
    <col min="32" max="33" width="5.7109375" style="69" hidden="1" customWidth="1"/>
    <col min="34" max="34" width="5.7109375" style="70" hidden="1" customWidth="1"/>
    <col min="35" max="36" width="3.7109375" style="69" hidden="1" customWidth="1"/>
    <col min="37" max="37" width="3" style="69" hidden="1" customWidth="1"/>
    <col min="38" max="38" width="3.85546875" style="71" hidden="1" customWidth="1"/>
    <col min="39" max="39" width="2.7109375" style="72" hidden="1" customWidth="1"/>
    <col min="40" max="41" width="5.7109375" style="72" hidden="1" customWidth="1"/>
    <col min="42" max="42" width="5.7109375" style="73" hidden="1" customWidth="1"/>
    <col min="43" max="44" width="3.7109375" style="72" hidden="1" customWidth="1"/>
    <col min="45" max="45" width="3" style="72" hidden="1" customWidth="1"/>
    <col min="46" max="46" width="3.85546875" style="74" hidden="1" customWidth="1"/>
    <col min="47" max="47" width="2.7109375" style="69" hidden="1" customWidth="1"/>
    <col min="48" max="49" width="5.7109375" style="69" hidden="1" customWidth="1"/>
    <col min="50" max="50" width="5.7109375" style="70" hidden="1" customWidth="1"/>
    <col min="51" max="52" width="3.7109375" style="69" hidden="1" customWidth="1"/>
    <col min="53" max="53" width="3" style="69" hidden="1" customWidth="1"/>
    <col min="54" max="54" width="3.85546875" style="69" hidden="1" customWidth="1"/>
    <col min="55" max="55" width="5.28515625" style="11" customWidth="1"/>
    <col min="56" max="56" width="6.140625" style="11" hidden="1" customWidth="1"/>
    <col min="57" max="57" width="5.28515625" style="11" customWidth="1"/>
    <col min="58" max="58" width="5.28515625" style="11" hidden="1" customWidth="1"/>
    <col min="59" max="60" width="6" style="11" hidden="1" customWidth="1"/>
    <col min="61" max="61" width="6" style="11" customWidth="1"/>
    <col min="62" max="62" width="6" style="11" hidden="1" customWidth="1"/>
    <col min="63" max="63" width="4" style="6" customWidth="1"/>
    <col min="64" max="64" width="4.85546875" style="6" customWidth="1"/>
    <col min="65" max="65" width="4.85546875" style="6" hidden="1" customWidth="1"/>
    <col min="66" max="66" width="17.28515625" style="6" customWidth="1"/>
    <col min="67" max="16384" width="9.140625" style="11"/>
  </cols>
  <sheetData>
    <row r="1" spans="1:66" x14ac:dyDescent="0.2">
      <c r="A1" s="275" t="s">
        <v>8</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c r="AO1" s="276"/>
      <c r="AP1" s="276"/>
      <c r="AQ1" s="276"/>
      <c r="AR1" s="276"/>
      <c r="AS1" s="276"/>
      <c r="AT1" s="276"/>
      <c r="AU1" s="276"/>
      <c r="AV1" s="276"/>
      <c r="AW1" s="276"/>
      <c r="AX1" s="276"/>
      <c r="AY1" s="276"/>
      <c r="AZ1" s="276"/>
      <c r="BA1" s="276"/>
      <c r="BB1" s="276"/>
      <c r="BC1" s="276"/>
      <c r="BD1" s="276"/>
      <c r="BE1" s="276"/>
      <c r="BF1" s="276"/>
      <c r="BG1" s="276"/>
      <c r="BH1" s="276"/>
      <c r="BI1" s="276"/>
      <c r="BJ1" s="276"/>
      <c r="BK1" s="276"/>
      <c r="BL1" s="276"/>
      <c r="BM1" s="276"/>
      <c r="BN1" s="277"/>
    </row>
    <row r="2" spans="1:66" ht="12.75" hidden="1" customHeight="1" x14ac:dyDescent="0.2">
      <c r="A2" s="93"/>
      <c r="B2" s="93"/>
      <c r="C2" s="93">
        <v>1</v>
      </c>
      <c r="D2" s="93">
        <f>FLOOR((C2+3)/4,1)</f>
        <v>1</v>
      </c>
      <c r="E2" s="93"/>
      <c r="F2" s="93"/>
      <c r="G2" s="65">
        <v>192</v>
      </c>
      <c r="H2" s="65">
        <v>192</v>
      </c>
      <c r="I2" s="67">
        <v>190</v>
      </c>
      <c r="J2" s="67">
        <f>H2+I2</f>
        <v>382</v>
      </c>
      <c r="K2" s="67"/>
      <c r="L2" s="67"/>
      <c r="M2" s="67"/>
      <c r="N2" s="77">
        <v>1</v>
      </c>
      <c r="O2" s="70">
        <v>193</v>
      </c>
      <c r="P2" s="70">
        <v>193</v>
      </c>
      <c r="Q2" s="70">
        <v>193</v>
      </c>
      <c r="R2" s="70">
        <f>P2+Q2</f>
        <v>386</v>
      </c>
      <c r="S2" s="70"/>
      <c r="T2" s="70"/>
      <c r="U2" s="70"/>
      <c r="V2" s="78">
        <v>2</v>
      </c>
      <c r="W2" s="73">
        <v>198</v>
      </c>
      <c r="X2" s="73">
        <v>198</v>
      </c>
      <c r="Y2" s="73">
        <v>198</v>
      </c>
      <c r="Z2" s="73">
        <f>X2+Y2</f>
        <v>396</v>
      </c>
      <c r="AA2" s="73"/>
      <c r="AB2" s="73"/>
      <c r="AC2" s="73"/>
      <c r="AD2" s="79">
        <v>3</v>
      </c>
      <c r="AE2" s="70">
        <v>177</v>
      </c>
      <c r="AF2" s="70">
        <v>177</v>
      </c>
      <c r="AG2" s="70">
        <v>177</v>
      </c>
      <c r="AH2" s="70">
        <f>AF2+AG2</f>
        <v>354</v>
      </c>
      <c r="AI2" s="70"/>
      <c r="AJ2" s="70"/>
      <c r="AK2" s="70"/>
      <c r="AL2" s="78">
        <v>4</v>
      </c>
      <c r="AM2" s="73">
        <v>178</v>
      </c>
      <c r="AN2" s="73">
        <v>178</v>
      </c>
      <c r="AO2" s="73">
        <v>178</v>
      </c>
      <c r="AP2" s="73">
        <f>AN2+AO2</f>
        <v>356</v>
      </c>
      <c r="AQ2" s="73"/>
      <c r="AR2" s="73"/>
      <c r="AS2" s="73"/>
      <c r="AT2" s="79">
        <v>5</v>
      </c>
      <c r="AU2" s="70">
        <v>179</v>
      </c>
      <c r="AV2" s="70">
        <v>179</v>
      </c>
      <c r="AW2" s="70">
        <v>179</v>
      </c>
      <c r="AX2" s="70">
        <f>AV2+AW2</f>
        <v>358</v>
      </c>
      <c r="AY2" s="70"/>
      <c r="AZ2" s="70"/>
      <c r="BA2" s="70"/>
      <c r="BB2" s="70">
        <v>6</v>
      </c>
      <c r="BC2" s="11">
        <f>N2+V2+AD2+AL2+AT2+BB2</f>
        <v>21</v>
      </c>
      <c r="BD2" s="11">
        <f>J2+R2+Z2+AH2+AP2+AX2</f>
        <v>2232</v>
      </c>
      <c r="BE2" s="36">
        <f>IF($O$4&gt;0,(LARGE(($N2,$V2,$AD2,$AL2,$AT2,$BB2),1)),"0")</f>
        <v>6</v>
      </c>
      <c r="BF2" s="36">
        <f>IF($O$4&gt;0,(LARGE(($N2,$V2,$AD2,$AL2,$AT2,$BB2),2)),"0")</f>
        <v>5</v>
      </c>
      <c r="BG2" s="11">
        <v>354</v>
      </c>
      <c r="BH2" s="11">
        <v>354</v>
      </c>
      <c r="BI2" s="36">
        <f>BC2-BE2-BF2</f>
        <v>10</v>
      </c>
      <c r="BJ2" s="11">
        <f>BD2-BG2-BH2</f>
        <v>1524</v>
      </c>
      <c r="BK2" s="11"/>
      <c r="BL2" s="11"/>
      <c r="BM2" s="11"/>
      <c r="BN2" s="11"/>
    </row>
    <row r="3" spans="1:66" x14ac:dyDescent="0.2">
      <c r="A3" s="284" t="s">
        <v>9</v>
      </c>
      <c r="B3" s="285"/>
      <c r="C3" s="278" t="str">
        <f>Instellingen!B3</f>
        <v>Kring NVF</v>
      </c>
      <c r="D3" s="279"/>
      <c r="E3" s="280"/>
      <c r="F3" s="284"/>
      <c r="G3" s="286"/>
      <c r="H3" s="286"/>
      <c r="I3" s="286"/>
      <c r="J3" s="286"/>
      <c r="K3" s="286"/>
      <c r="L3" s="286"/>
      <c r="M3" s="286"/>
      <c r="N3" s="285"/>
      <c r="O3" s="293"/>
      <c r="P3" s="294"/>
      <c r="Q3" s="294"/>
      <c r="R3" s="294"/>
      <c r="S3" s="294"/>
      <c r="T3" s="294"/>
      <c r="U3" s="294"/>
      <c r="V3" s="295"/>
      <c r="W3" s="305"/>
      <c r="X3" s="306"/>
      <c r="Y3" s="306"/>
      <c r="Z3" s="306"/>
      <c r="AA3" s="306"/>
      <c r="AB3" s="306"/>
      <c r="AC3" s="306"/>
      <c r="AD3" s="306"/>
      <c r="AE3" s="306"/>
      <c r="AF3" s="306"/>
      <c r="AG3" s="306"/>
      <c r="AH3" s="306"/>
      <c r="AI3" s="306"/>
      <c r="AJ3" s="306"/>
      <c r="AK3" s="306"/>
      <c r="AL3" s="306"/>
      <c r="AM3" s="306"/>
      <c r="AN3" s="306"/>
      <c r="AO3" s="306"/>
      <c r="AP3" s="306"/>
      <c r="AQ3" s="306"/>
      <c r="AR3" s="306"/>
      <c r="AS3" s="306"/>
      <c r="AT3" s="306"/>
      <c r="AU3" s="306"/>
      <c r="AV3" s="306"/>
      <c r="AW3" s="306"/>
      <c r="AX3" s="306"/>
      <c r="AY3" s="306"/>
      <c r="AZ3" s="306"/>
      <c r="BA3" s="306"/>
      <c r="BB3" s="307"/>
      <c r="BC3" s="284" t="s">
        <v>41</v>
      </c>
      <c r="BD3" s="286"/>
      <c r="BE3" s="286"/>
      <c r="BF3" s="286"/>
      <c r="BG3" s="286"/>
      <c r="BH3" s="286"/>
      <c r="BI3" s="286"/>
      <c r="BJ3" s="286"/>
      <c r="BK3" s="285"/>
      <c r="BL3" s="22">
        <f>Instellingen!B6</f>
        <v>3</v>
      </c>
      <c r="BM3" s="81"/>
      <c r="BN3" s="281"/>
    </row>
    <row r="4" spans="1:66" x14ac:dyDescent="0.2">
      <c r="A4" s="284" t="s">
        <v>10</v>
      </c>
      <c r="B4" s="285"/>
      <c r="C4" s="314" t="s">
        <v>51</v>
      </c>
      <c r="D4" s="279"/>
      <c r="E4" s="280"/>
      <c r="F4" s="284" t="s">
        <v>72</v>
      </c>
      <c r="G4" s="286"/>
      <c r="H4" s="286"/>
      <c r="I4" s="286"/>
      <c r="J4" s="286"/>
      <c r="K4" s="286"/>
      <c r="L4" s="286"/>
      <c r="M4" s="286"/>
      <c r="N4" s="285"/>
      <c r="O4" s="293">
        <f>Instellingen!B7</f>
        <v>1</v>
      </c>
      <c r="P4" s="294"/>
      <c r="Q4" s="294"/>
      <c r="R4" s="294"/>
      <c r="S4" s="294"/>
      <c r="T4" s="294"/>
      <c r="U4" s="294"/>
      <c r="V4" s="295"/>
      <c r="W4" s="308"/>
      <c r="X4" s="309"/>
      <c r="Y4" s="309"/>
      <c r="Z4" s="309"/>
      <c r="AA4" s="309"/>
      <c r="AB4" s="309"/>
      <c r="AC4" s="309"/>
      <c r="AD4" s="309"/>
      <c r="AE4" s="309"/>
      <c r="AF4" s="309"/>
      <c r="AG4" s="309"/>
      <c r="AH4" s="309"/>
      <c r="AI4" s="309"/>
      <c r="AJ4" s="309"/>
      <c r="AK4" s="309"/>
      <c r="AL4" s="309"/>
      <c r="AM4" s="309"/>
      <c r="AN4" s="309"/>
      <c r="AO4" s="309"/>
      <c r="AP4" s="309"/>
      <c r="AQ4" s="309"/>
      <c r="AR4" s="309"/>
      <c r="AS4" s="309"/>
      <c r="AT4" s="309"/>
      <c r="AU4" s="309"/>
      <c r="AV4" s="309"/>
      <c r="AW4" s="309"/>
      <c r="AX4" s="309"/>
      <c r="AY4" s="309"/>
      <c r="AZ4" s="309"/>
      <c r="BA4" s="309"/>
      <c r="BB4" s="310"/>
      <c r="BC4" s="284"/>
      <c r="BD4" s="286"/>
      <c r="BE4" s="286"/>
      <c r="BF4" s="286"/>
      <c r="BG4" s="286"/>
      <c r="BH4" s="286"/>
      <c r="BI4" s="286"/>
      <c r="BJ4" s="286"/>
      <c r="BK4" s="285"/>
      <c r="BL4" s="22"/>
      <c r="BM4" s="82"/>
      <c r="BN4" s="282"/>
    </row>
    <row r="5" spans="1:66" x14ac:dyDescent="0.2">
      <c r="A5" s="284" t="s">
        <v>11</v>
      </c>
      <c r="B5" s="285"/>
      <c r="C5" s="278"/>
      <c r="D5" s="279"/>
      <c r="E5" s="280"/>
      <c r="F5" s="284" t="s">
        <v>12</v>
      </c>
      <c r="G5" s="286"/>
      <c r="H5" s="286"/>
      <c r="I5" s="286"/>
      <c r="J5" s="286"/>
      <c r="K5" s="286"/>
      <c r="L5" s="286"/>
      <c r="M5" s="286"/>
      <c r="N5" s="285"/>
      <c r="O5" s="293">
        <f>Instellingen!B5</f>
        <v>99</v>
      </c>
      <c r="P5" s="294"/>
      <c r="Q5" s="294"/>
      <c r="R5" s="294"/>
      <c r="S5" s="294"/>
      <c r="T5" s="294"/>
      <c r="U5" s="294"/>
      <c r="V5" s="295"/>
      <c r="W5" s="311"/>
      <c r="X5" s="312"/>
      <c r="Y5" s="312"/>
      <c r="Z5" s="312"/>
      <c r="AA5" s="312"/>
      <c r="AB5" s="312"/>
      <c r="AC5" s="312"/>
      <c r="AD5" s="312"/>
      <c r="AE5" s="312"/>
      <c r="AF5" s="312"/>
      <c r="AG5" s="312"/>
      <c r="AH5" s="312"/>
      <c r="AI5" s="312"/>
      <c r="AJ5" s="312"/>
      <c r="AK5" s="312"/>
      <c r="AL5" s="312"/>
      <c r="AM5" s="312"/>
      <c r="AN5" s="312"/>
      <c r="AO5" s="312"/>
      <c r="AP5" s="312"/>
      <c r="AQ5" s="312"/>
      <c r="AR5" s="312"/>
      <c r="AS5" s="312"/>
      <c r="AT5" s="312"/>
      <c r="AU5" s="312"/>
      <c r="AV5" s="312"/>
      <c r="AW5" s="312"/>
      <c r="AX5" s="312"/>
      <c r="AY5" s="312"/>
      <c r="AZ5" s="312"/>
      <c r="BA5" s="312"/>
      <c r="BB5" s="313"/>
      <c r="BC5" s="284"/>
      <c r="BD5" s="286"/>
      <c r="BE5" s="286"/>
      <c r="BF5" s="286"/>
      <c r="BG5" s="286"/>
      <c r="BH5" s="286"/>
      <c r="BI5" s="286"/>
      <c r="BJ5" s="286"/>
      <c r="BK5" s="285"/>
      <c r="BL5" s="22"/>
      <c r="BM5" s="82"/>
      <c r="BN5" s="282"/>
    </row>
    <row r="6" spans="1:66" ht="12.75" customHeight="1" x14ac:dyDescent="0.2">
      <c r="A6" s="300"/>
      <c r="B6" s="301"/>
      <c r="C6" s="301"/>
      <c r="D6" s="301"/>
      <c r="E6" s="302"/>
      <c r="F6" s="64" t="s">
        <v>14</v>
      </c>
      <c r="G6" s="290" t="str">
        <f>Instellingen!B36</f>
        <v>Hulshorst/WenumWiesel</v>
      </c>
      <c r="H6" s="291"/>
      <c r="I6" s="291"/>
      <c r="J6" s="291"/>
      <c r="K6" s="291"/>
      <c r="L6" s="291"/>
      <c r="M6" s="291"/>
      <c r="N6" s="292"/>
      <c r="O6" s="287" t="str">
        <f>Instellingen!B37</f>
        <v>Nunspeet/Wezep</v>
      </c>
      <c r="P6" s="288"/>
      <c r="Q6" s="288"/>
      <c r="R6" s="288"/>
      <c r="S6" s="288"/>
      <c r="T6" s="288"/>
      <c r="U6" s="288"/>
      <c r="V6" s="289"/>
      <c r="W6" s="296" t="str">
        <f>Instellingen!B38</f>
        <v>Vaassen/Hulshorst</v>
      </c>
      <c r="X6" s="297"/>
      <c r="Y6" s="297"/>
      <c r="Z6" s="297"/>
      <c r="AA6" s="297"/>
      <c r="AB6" s="297"/>
      <c r="AC6" s="297"/>
      <c r="AD6" s="298"/>
      <c r="AE6" s="287">
        <f>Instellingen!B39</f>
        <v>0</v>
      </c>
      <c r="AF6" s="288"/>
      <c r="AG6" s="288"/>
      <c r="AH6" s="288"/>
      <c r="AI6" s="288"/>
      <c r="AJ6" s="288"/>
      <c r="AK6" s="288"/>
      <c r="AL6" s="289"/>
      <c r="AM6" s="296">
        <f>Instellingen!B40</f>
        <v>0</v>
      </c>
      <c r="AN6" s="297"/>
      <c r="AO6" s="297"/>
      <c r="AP6" s="297"/>
      <c r="AQ6" s="297"/>
      <c r="AR6" s="297"/>
      <c r="AS6" s="297"/>
      <c r="AT6" s="298"/>
      <c r="AU6" s="287">
        <f>Instellingen!B41</f>
        <v>0</v>
      </c>
      <c r="AV6" s="288"/>
      <c r="AW6" s="288"/>
      <c r="AX6" s="288"/>
      <c r="AY6" s="288"/>
      <c r="AZ6" s="288"/>
      <c r="BA6" s="288"/>
      <c r="BB6" s="289"/>
      <c r="BC6" s="284" t="s">
        <v>34</v>
      </c>
      <c r="BD6" s="286"/>
      <c r="BE6" s="286"/>
      <c r="BF6" s="286"/>
      <c r="BG6" s="286"/>
      <c r="BH6" s="285"/>
      <c r="BI6" s="90"/>
      <c r="BJ6" s="91"/>
      <c r="BK6" s="92"/>
      <c r="BL6" s="80"/>
      <c r="BM6" s="82"/>
      <c r="BN6" s="282"/>
    </row>
    <row r="7" spans="1:66" ht="12.75" customHeight="1" x14ac:dyDescent="0.2">
      <c r="A7" s="303"/>
      <c r="B7" s="303"/>
      <c r="C7" s="303"/>
      <c r="D7" s="303"/>
      <c r="E7" s="304"/>
      <c r="F7" s="64" t="s">
        <v>15</v>
      </c>
      <c r="G7" s="299" t="str">
        <f>Instellingen!C36</f>
        <v>05/06/19/20 nov 2021</v>
      </c>
      <c r="H7" s="291"/>
      <c r="I7" s="291"/>
      <c r="J7" s="291"/>
      <c r="K7" s="291"/>
      <c r="L7" s="291"/>
      <c r="M7" s="291"/>
      <c r="N7" s="292"/>
      <c r="O7" s="287" t="str">
        <f>Instellingen!C37</f>
        <v>03/04 dec 2021</v>
      </c>
      <c r="P7" s="288"/>
      <c r="Q7" s="288"/>
      <c r="R7" s="288"/>
      <c r="S7" s="288"/>
      <c r="T7" s="288"/>
      <c r="U7" s="288"/>
      <c r="V7" s="289"/>
      <c r="W7" s="296" t="str">
        <f>Instellingen!C38</f>
        <v>29 jan 2022</v>
      </c>
      <c r="X7" s="297"/>
      <c r="Y7" s="297"/>
      <c r="Z7" s="297"/>
      <c r="AA7" s="297"/>
      <c r="AB7" s="297"/>
      <c r="AC7" s="297"/>
      <c r="AD7" s="298"/>
      <c r="AE7" s="287" t="str">
        <f>Instellingen!C39</f>
        <v xml:space="preserve"> </v>
      </c>
      <c r="AF7" s="288"/>
      <c r="AG7" s="288"/>
      <c r="AH7" s="288"/>
      <c r="AI7" s="288"/>
      <c r="AJ7" s="288"/>
      <c r="AK7" s="288"/>
      <c r="AL7" s="289"/>
      <c r="AM7" s="296" t="str">
        <f>Instellingen!C40</f>
        <v xml:space="preserve"> </v>
      </c>
      <c r="AN7" s="297"/>
      <c r="AO7" s="297"/>
      <c r="AP7" s="297"/>
      <c r="AQ7" s="297"/>
      <c r="AR7" s="297"/>
      <c r="AS7" s="297"/>
      <c r="AT7" s="298"/>
      <c r="AU7" s="287" t="str">
        <f>Instellingen!C41</f>
        <v xml:space="preserve"> </v>
      </c>
      <c r="AV7" s="288"/>
      <c r="AW7" s="288"/>
      <c r="AX7" s="288"/>
      <c r="AY7" s="288"/>
      <c r="AZ7" s="288"/>
      <c r="BA7" s="288"/>
      <c r="BB7" s="289"/>
      <c r="BC7" s="75" t="s">
        <v>71</v>
      </c>
      <c r="BD7" s="5" t="s">
        <v>71</v>
      </c>
      <c r="BE7" s="10" t="s">
        <v>69</v>
      </c>
      <c r="BF7" s="10" t="s">
        <v>69</v>
      </c>
      <c r="BG7" s="10" t="s">
        <v>69</v>
      </c>
      <c r="BH7" s="10" t="s">
        <v>69</v>
      </c>
      <c r="BI7" s="35" t="s">
        <v>70</v>
      </c>
      <c r="BJ7" s="33" t="s">
        <v>70</v>
      </c>
      <c r="BK7" s="12"/>
      <c r="BL7" s="5"/>
      <c r="BM7" s="83"/>
      <c r="BN7" s="283"/>
    </row>
    <row r="8" spans="1:66" ht="25.5" customHeight="1" x14ac:dyDescent="0.2">
      <c r="A8" s="2" t="s">
        <v>19</v>
      </c>
      <c r="B8" s="2" t="s">
        <v>7</v>
      </c>
      <c r="C8" s="2" t="s">
        <v>0</v>
      </c>
      <c r="D8" s="2" t="s">
        <v>1</v>
      </c>
      <c r="E8" s="2" t="s">
        <v>100</v>
      </c>
      <c r="F8" s="64" t="s">
        <v>3</v>
      </c>
      <c r="G8" s="8" t="s">
        <v>95</v>
      </c>
      <c r="H8" s="8" t="s">
        <v>38</v>
      </c>
      <c r="I8" s="8" t="s">
        <v>36</v>
      </c>
      <c r="J8" s="8" t="s">
        <v>37</v>
      </c>
      <c r="K8" s="8" t="s">
        <v>73</v>
      </c>
      <c r="L8" s="8" t="s">
        <v>74</v>
      </c>
      <c r="M8" s="2" t="s">
        <v>5</v>
      </c>
      <c r="N8" s="64" t="s">
        <v>16</v>
      </c>
      <c r="O8" s="8" t="s">
        <v>95</v>
      </c>
      <c r="P8" s="8" t="s">
        <v>38</v>
      </c>
      <c r="Q8" s="8" t="s">
        <v>36</v>
      </c>
      <c r="R8" s="8" t="s">
        <v>39</v>
      </c>
      <c r="S8" s="8" t="s">
        <v>73</v>
      </c>
      <c r="T8" s="8" t="s">
        <v>74</v>
      </c>
      <c r="U8" s="2" t="s">
        <v>5</v>
      </c>
      <c r="V8" s="64" t="s">
        <v>16</v>
      </c>
      <c r="W8" s="8" t="s">
        <v>95</v>
      </c>
      <c r="X8" s="8" t="s">
        <v>38</v>
      </c>
      <c r="Y8" s="8" t="s">
        <v>40</v>
      </c>
      <c r="Z8" s="8" t="s">
        <v>39</v>
      </c>
      <c r="AA8" s="8" t="s">
        <v>73</v>
      </c>
      <c r="AB8" s="8" t="s">
        <v>74</v>
      </c>
      <c r="AC8" s="2" t="s">
        <v>5</v>
      </c>
      <c r="AD8" s="64" t="s">
        <v>16</v>
      </c>
      <c r="AE8" s="8" t="s">
        <v>95</v>
      </c>
      <c r="AF8" s="8" t="s">
        <v>38</v>
      </c>
      <c r="AG8" s="8" t="s">
        <v>36</v>
      </c>
      <c r="AH8" s="8" t="s">
        <v>39</v>
      </c>
      <c r="AI8" s="8" t="s">
        <v>73</v>
      </c>
      <c r="AJ8" s="8" t="s">
        <v>74</v>
      </c>
      <c r="AK8" s="2" t="s">
        <v>5</v>
      </c>
      <c r="AL8" s="64" t="s">
        <v>16</v>
      </c>
      <c r="AM8" s="8" t="s">
        <v>95</v>
      </c>
      <c r="AN8" s="8" t="s">
        <v>38</v>
      </c>
      <c r="AO8" s="8" t="s">
        <v>36</v>
      </c>
      <c r="AP8" s="8" t="s">
        <v>39</v>
      </c>
      <c r="AQ8" s="8" t="s">
        <v>73</v>
      </c>
      <c r="AR8" s="8" t="s">
        <v>74</v>
      </c>
      <c r="AS8" s="2" t="s">
        <v>5</v>
      </c>
      <c r="AT8" s="64" t="s">
        <v>16</v>
      </c>
      <c r="AU8" s="8" t="s">
        <v>95</v>
      </c>
      <c r="AV8" s="8" t="s">
        <v>38</v>
      </c>
      <c r="AW8" s="8" t="s">
        <v>36</v>
      </c>
      <c r="AX8" s="8" t="s">
        <v>39</v>
      </c>
      <c r="AY8" s="8" t="s">
        <v>73</v>
      </c>
      <c r="AZ8" s="8" t="s">
        <v>74</v>
      </c>
      <c r="BA8" s="2" t="s">
        <v>5</v>
      </c>
      <c r="BB8" s="2" t="s">
        <v>16</v>
      </c>
      <c r="BC8" s="76" t="s">
        <v>23</v>
      </c>
      <c r="BD8" s="32" t="s">
        <v>4</v>
      </c>
      <c r="BE8" s="34" t="s">
        <v>23</v>
      </c>
      <c r="BF8" s="34" t="s">
        <v>23</v>
      </c>
      <c r="BG8" s="32" t="s">
        <v>4</v>
      </c>
      <c r="BH8" s="32" t="s">
        <v>4</v>
      </c>
      <c r="BI8" s="32" t="s">
        <v>23</v>
      </c>
      <c r="BJ8" s="32" t="s">
        <v>4</v>
      </c>
      <c r="BK8" s="32" t="s">
        <v>17</v>
      </c>
      <c r="BL8" s="32" t="s">
        <v>18</v>
      </c>
      <c r="BM8" s="32"/>
      <c r="BN8" s="2" t="s">
        <v>6</v>
      </c>
    </row>
  </sheetData>
  <mergeCells count="32">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 ref="A1:BN1"/>
    <mergeCell ref="A3:B3"/>
    <mergeCell ref="C3:E3"/>
    <mergeCell ref="F3:N3"/>
    <mergeCell ref="O3:V3"/>
    <mergeCell ref="W3:BB5"/>
    <mergeCell ref="BC3:BK3"/>
    <mergeCell ref="BN3:BN7"/>
    <mergeCell ref="A4:B4"/>
    <mergeCell ref="C4:E4"/>
    <mergeCell ref="F4:N4"/>
    <mergeCell ref="O4:V4"/>
    <mergeCell ref="BC4:BK4"/>
    <mergeCell ref="A5:B5"/>
    <mergeCell ref="C5:E5"/>
    <mergeCell ref="F5:N5"/>
  </mergeCells>
  <dataValidations count="14">
    <dataValidation operator="lessThanOrEqual" allowBlank="1" showInputMessage="1" showErrorMessage="1" error="De waarde is maximaal 200" sqref="AM1:AM2 AU1:AU2 AE1:AE2 AM8:AM65536 AE8:AE65536 AU8:AU65536"/>
    <dataValidation operator="lessThanOrEqual" allowBlank="1" showInputMessage="1" showErrorMessage="1" sqref="W1:W3 W8:W65536"/>
    <dataValidation type="whole" operator="lessThan" allowBlank="1" showInputMessage="1" showErrorMessage="1" sqref="O3">
      <formula1>99</formula1>
    </dataValidation>
    <dataValidation type="whole" operator="lessThanOrEqual" allowBlank="1" showInputMessage="1" showErrorMessage="1" sqref="O5">
      <formula1>999</formula1>
    </dataValidation>
    <dataValidation type="whole" operator="lessThanOrEqual" allowBlank="1" showInputMessage="1" showErrorMessage="1" error="De waarde is maximaal 200" sqref="AN2:AO2 AV2:AW2 AF2:AG2 AN8:AO65536 AF8:AG65536 AV8:AW65536">
      <formula1>340</formula1>
    </dataValidation>
    <dataValidation type="whole" operator="lessThan" allowBlank="1" showInputMessage="1" showErrorMessage="1" sqref="U2 U8:U65536">
      <formula1>999</formula1>
    </dataValidation>
    <dataValidation type="whole" operator="lessThanOrEqual" allowBlank="1" showInputMessage="1" showErrorMessage="1" sqref="X8:Z65536 X2:Z2 P2:Q2 P8:Q65536">
      <formula1>340</formula1>
    </dataValidation>
    <dataValidation type="whole" operator="lessThan" allowBlank="1" showInputMessage="1" showErrorMessage="1" sqref="BL6:BM6">
      <formula1>340</formula1>
    </dataValidation>
    <dataValidation type="whole" operator="lessThan" allowBlank="1" showInputMessage="1" showErrorMessage="1" sqref="BL5:BM5">
      <formula1>9</formula1>
    </dataValidation>
    <dataValidation type="whole" allowBlank="1" showInputMessage="1" showErrorMessage="1" sqref="BL4:BM4">
      <formula1>1</formula1>
      <formula2>2</formula2>
    </dataValidation>
    <dataValidation type="whole" allowBlank="1" showInputMessage="1" showErrorMessage="1" sqref="BL3:BM3 O4">
      <formula1>1</formula1>
      <formula2>4</formula2>
    </dataValidation>
    <dataValidation operator="lessThan" allowBlank="1" showInputMessage="1" showErrorMessage="1" error="De waarde is maximaal 500" sqref="R8:T8 AA8:AB8 AI8:AJ8 AQ8:AR8 AY8:AZ8 H8:L8"/>
    <dataValidation type="whole" operator="lessThan" allowBlank="1" showInputMessage="1" showErrorMessage="1" error="De waarde is maximaal 200" sqref="BB2 AL2 AT2 AL8:AL65536 AT8:AT65536 BB8:BB65536 V8:V65536 N8:N65536 AD8:AD65536">
      <formula1>200</formula1>
    </dataValidation>
    <dataValidation type="whole" operator="lessThan" allowBlank="1" showInputMessage="1" showErrorMessage="1" error="De waarde is maximaal 500" sqref="H9:L65536 R9:T65536 AP9:AR65536 AX9:AZ65536 AA9:AB65536 AH9:AJ65536">
      <formula1>500</formula1>
    </dataValidation>
  </dataValidations>
  <printOptions headings="1" gridLines="1"/>
  <pageMargins left="0.19685039370078741" right="0" top="0.98425196850393704" bottom="0.98425196850393704" header="0.51181102362204722" footer="0.51181102362204722"/>
  <pageSetup paperSize="9" scale="8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4369" r:id="rId4" name="Button 1">
              <controlPr defaultSize="0" print="0" autoFill="0" autoPict="0" macro="[0]!KleinsteBepalen">
                <anchor moveWithCells="1" sizeWithCells="1">
                  <from>
                    <xdr:col>0</xdr:col>
                    <xdr:colOff>161925</xdr:colOff>
                    <xdr:row>5</xdr:row>
                    <xdr:rowOff>0</xdr:rowOff>
                  </from>
                  <to>
                    <xdr:col>2</xdr:col>
                    <xdr:colOff>485775</xdr:colOff>
                    <xdr:row>7</xdr:row>
                    <xdr:rowOff>9525</xdr:rowOff>
                  </to>
                </anchor>
              </controlPr>
            </control>
          </mc:Choice>
        </mc:AlternateContent>
        <mc:AlternateContent xmlns:mc="http://schemas.openxmlformats.org/markup-compatibility/2006">
          <mc:Choice Requires="x14">
            <control shapeId="314370" r:id="rId5" name="Button 2">
              <controlPr defaultSize="0" print="0" autoFill="0" autoPict="0" macro="[0]!Sort_Punten_1">
                <anchor moveWithCells="1" sizeWithCells="1">
                  <from>
                    <xdr:col>7</xdr:col>
                    <xdr:colOff>9525</xdr:colOff>
                    <xdr:row>7</xdr:row>
                    <xdr:rowOff>19050</xdr:rowOff>
                  </from>
                  <to>
                    <xdr:col>8</xdr:col>
                    <xdr:colOff>0</xdr:colOff>
                    <xdr:row>7</xdr:row>
                    <xdr:rowOff>190500</xdr:rowOff>
                  </to>
                </anchor>
              </controlPr>
            </control>
          </mc:Choice>
        </mc:AlternateContent>
        <mc:AlternateContent xmlns:mc="http://schemas.openxmlformats.org/markup-compatibility/2006">
          <mc:Choice Requires="x14">
            <control shapeId="314371" r:id="rId6" name="Button 3">
              <controlPr defaultSize="0" print="0" autoFill="0" autoPict="0" macro="[0]!Sort_Punten_2">
                <anchor moveWithCells="1" sizeWithCells="1">
                  <from>
                    <xdr:col>15</xdr:col>
                    <xdr:colOff>19050</xdr:colOff>
                    <xdr:row>7</xdr:row>
                    <xdr:rowOff>9525</xdr:rowOff>
                  </from>
                  <to>
                    <xdr:col>16</xdr:col>
                    <xdr:colOff>0</xdr:colOff>
                    <xdr:row>7</xdr:row>
                    <xdr:rowOff>161925</xdr:rowOff>
                  </to>
                </anchor>
              </controlPr>
            </control>
          </mc:Choice>
        </mc:AlternateContent>
        <mc:AlternateContent xmlns:mc="http://schemas.openxmlformats.org/markup-compatibility/2006">
          <mc:Choice Requires="x14">
            <control shapeId="314372" r:id="rId7" name="Button 4">
              <controlPr defaultSize="0" print="0" autoFill="0" autoPict="0" macro="[0]!Sort_Punten_3">
                <anchor moveWithCells="1" sizeWithCells="1">
                  <from>
                    <xdr:col>23</xdr:col>
                    <xdr:colOff>9525</xdr:colOff>
                    <xdr:row>7</xdr:row>
                    <xdr:rowOff>9525</xdr:rowOff>
                  </from>
                  <to>
                    <xdr:col>24</xdr:col>
                    <xdr:colOff>0</xdr:colOff>
                    <xdr:row>7</xdr:row>
                    <xdr:rowOff>190500</xdr:rowOff>
                  </to>
                </anchor>
              </controlPr>
            </control>
          </mc:Choice>
        </mc:AlternateContent>
        <mc:AlternateContent xmlns:mc="http://schemas.openxmlformats.org/markup-compatibility/2006">
          <mc:Choice Requires="x14">
            <control shapeId="314373" r:id="rId8" name="Button 5">
              <controlPr defaultSize="0" print="0" autoFill="0" autoPict="0" macro="[0]!Sort_Punten_4">
                <anchor moveWithCells="1" sizeWithCells="1">
                  <from>
                    <xdr:col>31</xdr:col>
                    <xdr:colOff>9525</xdr:colOff>
                    <xdr:row>7</xdr:row>
                    <xdr:rowOff>9525</xdr:rowOff>
                  </from>
                  <to>
                    <xdr:col>32</xdr:col>
                    <xdr:colOff>0</xdr:colOff>
                    <xdr:row>7</xdr:row>
                    <xdr:rowOff>180975</xdr:rowOff>
                  </to>
                </anchor>
              </controlPr>
            </control>
          </mc:Choice>
        </mc:AlternateContent>
        <mc:AlternateContent xmlns:mc="http://schemas.openxmlformats.org/markup-compatibility/2006">
          <mc:Choice Requires="x14">
            <control shapeId="314374" r:id="rId9" name="Button 6">
              <controlPr defaultSize="0" print="0" autoFill="0" autoPict="0" macro="[0]!verbergen">
                <anchor moveWithCells="1" sizeWithCells="1">
                  <from>
                    <xdr:col>65</xdr:col>
                    <xdr:colOff>9525</xdr:colOff>
                    <xdr:row>2</xdr:row>
                    <xdr:rowOff>9525</xdr:rowOff>
                  </from>
                  <to>
                    <xdr:col>66</xdr:col>
                    <xdr:colOff>0</xdr:colOff>
                    <xdr:row>4</xdr:row>
                    <xdr:rowOff>0</xdr:rowOff>
                  </to>
                </anchor>
              </controlPr>
            </control>
          </mc:Choice>
        </mc:AlternateContent>
        <mc:AlternateContent xmlns:mc="http://schemas.openxmlformats.org/markup-compatibility/2006">
          <mc:Choice Requires="x14">
            <control shapeId="314375" r:id="rId10" name="Button 7">
              <controlPr defaultSize="0" print="0" autoFill="0" autoPict="0" macro="[0]!Sort_Pl_Punten_1">
                <anchor moveWithCells="1" sizeWithCells="1">
                  <from>
                    <xdr:col>13</xdr:col>
                    <xdr:colOff>9525</xdr:colOff>
                    <xdr:row>6</xdr:row>
                    <xdr:rowOff>152400</xdr:rowOff>
                  </from>
                  <to>
                    <xdr:col>13</xdr:col>
                    <xdr:colOff>247650</xdr:colOff>
                    <xdr:row>8</xdr:row>
                    <xdr:rowOff>0</xdr:rowOff>
                  </to>
                </anchor>
              </controlPr>
            </control>
          </mc:Choice>
        </mc:AlternateContent>
        <mc:AlternateContent xmlns:mc="http://schemas.openxmlformats.org/markup-compatibility/2006">
          <mc:Choice Requires="x14">
            <control shapeId="314376" r:id="rId11" name="Button 8">
              <controlPr defaultSize="0" print="0" autoFill="0" autoPict="0" macro="[0]!Sort_Pl_Punten_2">
                <anchor moveWithCells="1" sizeWithCells="1">
                  <from>
                    <xdr:col>20</xdr:col>
                    <xdr:colOff>190500</xdr:colOff>
                    <xdr:row>7</xdr:row>
                    <xdr:rowOff>9525</xdr:rowOff>
                  </from>
                  <to>
                    <xdr:col>21</xdr:col>
                    <xdr:colOff>247650</xdr:colOff>
                    <xdr:row>8</xdr:row>
                    <xdr:rowOff>0</xdr:rowOff>
                  </to>
                </anchor>
              </controlPr>
            </control>
          </mc:Choice>
        </mc:AlternateContent>
        <mc:AlternateContent xmlns:mc="http://schemas.openxmlformats.org/markup-compatibility/2006">
          <mc:Choice Requires="x14">
            <control shapeId="314377" r:id="rId12" name="Button 9">
              <controlPr defaultSize="0" print="0" autoFill="0" autoPict="0" macro="[0]!Sort_Pl_Punten_3">
                <anchor moveWithCells="1" sizeWithCells="1">
                  <from>
                    <xdr:col>29</xdr:col>
                    <xdr:colOff>0</xdr:colOff>
                    <xdr:row>7</xdr:row>
                    <xdr:rowOff>28575</xdr:rowOff>
                  </from>
                  <to>
                    <xdr:col>30</xdr:col>
                    <xdr:colOff>0</xdr:colOff>
                    <xdr:row>8</xdr:row>
                    <xdr:rowOff>0</xdr:rowOff>
                  </to>
                </anchor>
              </controlPr>
            </control>
          </mc:Choice>
        </mc:AlternateContent>
        <mc:AlternateContent xmlns:mc="http://schemas.openxmlformats.org/markup-compatibility/2006">
          <mc:Choice Requires="x14">
            <control shapeId="314378" r:id="rId13" name="Button 10">
              <controlPr defaultSize="0" print="0" autoFill="0" autoPict="0" macro="[0]!Sort_Beste_Punten">
                <anchor moveWithCells="1" sizeWithCells="1">
                  <from>
                    <xdr:col>57</xdr:col>
                    <xdr:colOff>0</xdr:colOff>
                    <xdr:row>7</xdr:row>
                    <xdr:rowOff>19050</xdr:rowOff>
                  </from>
                  <to>
                    <xdr:col>60</xdr:col>
                    <xdr:colOff>390525</xdr:colOff>
                    <xdr:row>7</xdr:row>
                    <xdr:rowOff>314325</xdr:rowOff>
                  </to>
                </anchor>
              </controlPr>
            </control>
          </mc:Choice>
        </mc:AlternateContent>
        <mc:AlternateContent xmlns:mc="http://schemas.openxmlformats.org/markup-compatibility/2006">
          <mc:Choice Requires="x14">
            <control shapeId="314379" r:id="rId14" name="Button 11">
              <controlPr defaultSize="0" print="0" autoFill="0" autoPict="0" macro="[0]!Sort_Totaal_Punten">
                <anchor moveWithCells="1" sizeWithCells="1">
                  <from>
                    <xdr:col>61</xdr:col>
                    <xdr:colOff>9525</xdr:colOff>
                    <xdr:row>7</xdr:row>
                    <xdr:rowOff>28575</xdr:rowOff>
                  </from>
                  <to>
                    <xdr:col>61</xdr:col>
                    <xdr:colOff>381000</xdr:colOff>
                    <xdr:row>8</xdr:row>
                    <xdr:rowOff>0</xdr:rowOff>
                  </to>
                </anchor>
              </controlPr>
            </control>
          </mc:Choice>
        </mc:AlternateContent>
        <mc:AlternateContent xmlns:mc="http://schemas.openxmlformats.org/markup-compatibility/2006">
          <mc:Choice Requires="x14">
            <control shapeId="314380" r:id="rId15" name="Button 12">
              <controlPr defaultSize="0" print="0" autoFill="0" autoPict="0" macro="[0]!Sort_Plaatsing">
                <anchor moveWithCells="1" sizeWithCells="1">
                  <from>
                    <xdr:col>0</xdr:col>
                    <xdr:colOff>0</xdr:colOff>
                    <xdr:row>7</xdr:row>
                    <xdr:rowOff>28575</xdr:rowOff>
                  </from>
                  <to>
                    <xdr:col>1</xdr:col>
                    <xdr:colOff>9525</xdr:colOff>
                    <xdr:row>8</xdr:row>
                    <xdr:rowOff>0</xdr:rowOff>
                  </to>
                </anchor>
              </controlPr>
            </control>
          </mc:Choice>
        </mc:AlternateContent>
        <mc:AlternateContent xmlns:mc="http://schemas.openxmlformats.org/markup-compatibility/2006">
          <mc:Choice Requires="x14">
            <control shapeId="314381" r:id="rId16" name="Button 13">
              <controlPr defaultSize="0" print="0" autoFill="0" autoPict="0" macro="[0]!Sort_Punten_5">
                <anchor moveWithCells="1" sizeWithCells="1">
                  <from>
                    <xdr:col>39</xdr:col>
                    <xdr:colOff>9525</xdr:colOff>
                    <xdr:row>7</xdr:row>
                    <xdr:rowOff>9525</xdr:rowOff>
                  </from>
                  <to>
                    <xdr:col>40</xdr:col>
                    <xdr:colOff>0</xdr:colOff>
                    <xdr:row>7</xdr:row>
                    <xdr:rowOff>180975</xdr:rowOff>
                  </to>
                </anchor>
              </controlPr>
            </control>
          </mc:Choice>
        </mc:AlternateContent>
        <mc:AlternateContent xmlns:mc="http://schemas.openxmlformats.org/markup-compatibility/2006">
          <mc:Choice Requires="x14">
            <control shapeId="314382" r:id="rId17" name="Button 14">
              <controlPr defaultSize="0" print="0" autoFill="0" autoPict="0" macro="[0]!Sort_Punten_6">
                <anchor moveWithCells="1" sizeWithCells="1">
                  <from>
                    <xdr:col>47</xdr:col>
                    <xdr:colOff>9525</xdr:colOff>
                    <xdr:row>7</xdr:row>
                    <xdr:rowOff>9525</xdr:rowOff>
                  </from>
                  <to>
                    <xdr:col>48</xdr:col>
                    <xdr:colOff>0</xdr:colOff>
                    <xdr:row>7</xdr:row>
                    <xdr:rowOff>180975</xdr:rowOff>
                  </to>
                </anchor>
              </controlPr>
            </control>
          </mc:Choice>
        </mc:AlternateContent>
        <mc:AlternateContent xmlns:mc="http://schemas.openxmlformats.org/markup-compatibility/2006">
          <mc:Choice Requires="x14">
            <control shapeId="314383" r:id="rId18" name="Button 15">
              <controlPr defaultSize="0" print="0" autoFill="0" autoPict="0" macro="[0]!Verberg_Ex_Aequo_1">
                <anchor moveWithCells="1" sizeWithCells="1">
                  <from>
                    <xdr:col>10</xdr:col>
                    <xdr:colOff>19050</xdr:colOff>
                    <xdr:row>7</xdr:row>
                    <xdr:rowOff>9525</xdr:rowOff>
                  </from>
                  <to>
                    <xdr:col>11</xdr:col>
                    <xdr:colOff>190500</xdr:colOff>
                    <xdr:row>8</xdr:row>
                    <xdr:rowOff>0</xdr:rowOff>
                  </to>
                </anchor>
              </controlPr>
            </control>
          </mc:Choice>
        </mc:AlternateContent>
        <mc:AlternateContent xmlns:mc="http://schemas.openxmlformats.org/markup-compatibility/2006">
          <mc:Choice Requires="x14">
            <control shapeId="314384" r:id="rId19" name="Button 16">
              <controlPr defaultSize="0" print="0" autoFill="0" autoPict="0" macro="[0]!Kopieren">
                <anchor moveWithCells="1" sizeWithCells="1">
                  <from>
                    <xdr:col>2</xdr:col>
                    <xdr:colOff>657225</xdr:colOff>
                    <xdr:row>5</xdr:row>
                    <xdr:rowOff>0</xdr:rowOff>
                  </from>
                  <to>
                    <xdr:col>5</xdr:col>
                    <xdr:colOff>0</xdr:colOff>
                    <xdr:row>6</xdr:row>
                    <xdr:rowOff>152400</xdr:rowOff>
                  </to>
                </anchor>
              </controlPr>
            </control>
          </mc:Choice>
        </mc:AlternateContent>
        <mc:AlternateContent xmlns:mc="http://schemas.openxmlformats.org/markup-compatibility/2006">
          <mc:Choice Requires="x14">
            <control shapeId="314385" r:id="rId20" name="Button 17">
              <controlPr defaultSize="0" print="0" autoFill="0" autoPict="0" macro="[0]!Sort_Naam">
                <anchor moveWithCells="1" sizeWithCells="1">
                  <from>
                    <xdr:col>2</xdr:col>
                    <xdr:colOff>0</xdr:colOff>
                    <xdr:row>7</xdr:row>
                    <xdr:rowOff>9525</xdr:rowOff>
                  </from>
                  <to>
                    <xdr:col>3</xdr:col>
                    <xdr:colOff>0</xdr:colOff>
                    <xdr:row>7</xdr:row>
                    <xdr:rowOff>190500</xdr:rowOff>
                  </to>
                </anchor>
              </controlPr>
            </control>
          </mc:Choice>
        </mc:AlternateContent>
        <mc:AlternateContent xmlns:mc="http://schemas.openxmlformats.org/markup-compatibility/2006">
          <mc:Choice Requires="x14">
            <control shapeId="314386" r:id="rId21" name="Button 18">
              <controlPr defaultSize="0" print="0" autoFill="0" autoPict="0" macro="[0]!Verberg_Ex_Aequo_2">
                <anchor moveWithCells="1" sizeWithCells="1">
                  <from>
                    <xdr:col>18</xdr:col>
                    <xdr:colOff>19050</xdr:colOff>
                    <xdr:row>7</xdr:row>
                    <xdr:rowOff>9525</xdr:rowOff>
                  </from>
                  <to>
                    <xdr:col>19</xdr:col>
                    <xdr:colOff>190500</xdr:colOff>
                    <xdr:row>8</xdr:row>
                    <xdr:rowOff>0</xdr:rowOff>
                  </to>
                </anchor>
              </controlPr>
            </control>
          </mc:Choice>
        </mc:AlternateContent>
        <mc:AlternateContent xmlns:mc="http://schemas.openxmlformats.org/markup-compatibility/2006">
          <mc:Choice Requires="x14">
            <control shapeId="314387" r:id="rId22" name="Button 19">
              <controlPr defaultSize="0" print="0" autoFill="0" autoPict="0" macro="[0]!Verberg_Ex_Aequo_3">
                <anchor moveWithCells="1" sizeWithCells="1">
                  <from>
                    <xdr:col>26</xdr:col>
                    <xdr:colOff>19050</xdr:colOff>
                    <xdr:row>7</xdr:row>
                    <xdr:rowOff>9525</xdr:rowOff>
                  </from>
                  <to>
                    <xdr:col>27</xdr:col>
                    <xdr:colOff>190500</xdr:colOff>
                    <xdr:row>8</xdr:row>
                    <xdr:rowOff>0</xdr:rowOff>
                  </to>
                </anchor>
              </controlPr>
            </control>
          </mc:Choice>
        </mc:AlternateContent>
        <mc:AlternateContent xmlns:mc="http://schemas.openxmlformats.org/markup-compatibility/2006">
          <mc:Choice Requires="x14">
            <control shapeId="314388" r:id="rId23" name="Button 20">
              <controlPr defaultSize="0" print="0" autoFill="0" autoPict="0" macro="[0]!Verberg_Ex_Aequo_4">
                <anchor moveWithCells="1" sizeWithCells="1">
                  <from>
                    <xdr:col>30</xdr:col>
                    <xdr:colOff>0</xdr:colOff>
                    <xdr:row>7</xdr:row>
                    <xdr:rowOff>9525</xdr:rowOff>
                  </from>
                  <to>
                    <xdr:col>35</xdr:col>
                    <xdr:colOff>190500</xdr:colOff>
                    <xdr:row>8</xdr:row>
                    <xdr:rowOff>0</xdr:rowOff>
                  </to>
                </anchor>
              </controlPr>
            </control>
          </mc:Choice>
        </mc:AlternateContent>
        <mc:AlternateContent xmlns:mc="http://schemas.openxmlformats.org/markup-compatibility/2006">
          <mc:Choice Requires="x14">
            <control shapeId="314389" r:id="rId24" name="Button 21">
              <controlPr defaultSize="0" print="0" autoFill="0" autoPict="0" macro="[0]!Verberg_Ex_Aequo_5">
                <anchor moveWithCells="1" sizeWithCells="1">
                  <from>
                    <xdr:col>38</xdr:col>
                    <xdr:colOff>0</xdr:colOff>
                    <xdr:row>7</xdr:row>
                    <xdr:rowOff>9525</xdr:rowOff>
                  </from>
                  <to>
                    <xdr:col>43</xdr:col>
                    <xdr:colOff>190500</xdr:colOff>
                    <xdr:row>8</xdr:row>
                    <xdr:rowOff>0</xdr:rowOff>
                  </to>
                </anchor>
              </controlPr>
            </control>
          </mc:Choice>
        </mc:AlternateContent>
        <mc:AlternateContent xmlns:mc="http://schemas.openxmlformats.org/markup-compatibility/2006">
          <mc:Choice Requires="x14">
            <control shapeId="314390" r:id="rId25" name="Button 22">
              <controlPr defaultSize="0" print="0" autoFill="0" autoPict="0" macro="[0]!Verberg_Ex_Aequo_6">
                <anchor moveWithCells="1" sizeWithCells="1">
                  <from>
                    <xdr:col>46</xdr:col>
                    <xdr:colOff>0</xdr:colOff>
                    <xdr:row>7</xdr:row>
                    <xdr:rowOff>9525</xdr:rowOff>
                  </from>
                  <to>
                    <xdr:col>51</xdr:col>
                    <xdr:colOff>190500</xdr:colOff>
                    <xdr:row>8</xdr:row>
                    <xdr:rowOff>0</xdr:rowOff>
                  </to>
                </anchor>
              </controlPr>
            </control>
          </mc:Choice>
        </mc:AlternateContent>
        <mc:AlternateContent xmlns:mc="http://schemas.openxmlformats.org/markup-compatibility/2006">
          <mc:Choice Requires="x14">
            <control shapeId="314391" r:id="rId26" name="Button 23">
              <controlPr defaultSize="0" print="0" autoFill="0" autoPict="0" macro="[0]!Sort_Pl_Punten_4">
                <anchor moveWithCells="1" sizeWithCells="1">
                  <from>
                    <xdr:col>30</xdr:col>
                    <xdr:colOff>0</xdr:colOff>
                    <xdr:row>7</xdr:row>
                    <xdr:rowOff>28575</xdr:rowOff>
                  </from>
                  <to>
                    <xdr:col>38</xdr:col>
                    <xdr:colOff>0</xdr:colOff>
                    <xdr:row>8</xdr:row>
                    <xdr:rowOff>0</xdr:rowOff>
                  </to>
                </anchor>
              </controlPr>
            </control>
          </mc:Choice>
        </mc:AlternateContent>
        <mc:AlternateContent xmlns:mc="http://schemas.openxmlformats.org/markup-compatibility/2006">
          <mc:Choice Requires="x14">
            <control shapeId="314392" r:id="rId27" name="Button 24">
              <controlPr defaultSize="0" print="0" autoFill="0" autoPict="0" macro="[0]!Sort_Pl_Punten_5">
                <anchor moveWithCells="1" sizeWithCells="1">
                  <from>
                    <xdr:col>38</xdr:col>
                    <xdr:colOff>0</xdr:colOff>
                    <xdr:row>7</xdr:row>
                    <xdr:rowOff>28575</xdr:rowOff>
                  </from>
                  <to>
                    <xdr:col>46</xdr:col>
                    <xdr:colOff>0</xdr:colOff>
                    <xdr:row>8</xdr:row>
                    <xdr:rowOff>0</xdr:rowOff>
                  </to>
                </anchor>
              </controlPr>
            </control>
          </mc:Choice>
        </mc:AlternateContent>
        <mc:AlternateContent xmlns:mc="http://schemas.openxmlformats.org/markup-compatibility/2006">
          <mc:Choice Requires="x14">
            <control shapeId="314393" r:id="rId28" name="Button 25">
              <controlPr defaultSize="0" print="0" autoFill="0" autoPict="0" macro="[0]!Sort_Pl_Punten_6">
                <anchor moveWithCells="1" sizeWithCells="1">
                  <from>
                    <xdr:col>46</xdr:col>
                    <xdr:colOff>0</xdr:colOff>
                    <xdr:row>7</xdr:row>
                    <xdr:rowOff>28575</xdr:rowOff>
                  </from>
                  <to>
                    <xdr:col>46</xdr:col>
                    <xdr:colOff>0</xdr:colOff>
                    <xdr:row>8</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83">
    <pageSetUpPr fitToPage="1"/>
  </sheetPr>
  <dimension ref="A1:BN28"/>
  <sheetViews>
    <sheetView workbookViewId="0">
      <pane xSplit="5" ySplit="8" topLeftCell="F9" activePane="bottomRight" state="frozen"/>
      <selection activeCell="C5" sqref="C5:E5"/>
      <selection pane="topRight" activeCell="C5" sqref="C5:E5"/>
      <selection pane="bottomLeft" activeCell="C5" sqref="C5:E5"/>
      <selection pane="bottomRight" activeCell="BL22" sqref="BL22"/>
    </sheetView>
  </sheetViews>
  <sheetFormatPr defaultColWidth="9.140625" defaultRowHeight="12.75" x14ac:dyDescent="0.2"/>
  <cols>
    <col min="1" max="1" width="3.28515625" style="109" bestFit="1" customWidth="1"/>
    <col min="2" max="2" width="10.140625" style="109" customWidth="1"/>
    <col min="3" max="4" width="22.7109375" style="109" customWidth="1"/>
    <col min="5" max="5" width="4.140625" style="109" hidden="1" customWidth="1"/>
    <col min="6" max="6" width="18.7109375" style="109" customWidth="1"/>
    <col min="7" max="7" width="3.7109375" style="147" customWidth="1"/>
    <col min="8" max="8" width="5.7109375" style="120" customWidth="1"/>
    <col min="9" max="9" width="5.7109375" style="120" hidden="1" customWidth="1"/>
    <col min="10" max="10" width="5.7109375" style="104" hidden="1" customWidth="1"/>
    <col min="11" max="12" width="3.7109375" style="120" customWidth="1"/>
    <col min="13" max="13" width="4.7109375" style="147" customWidth="1"/>
    <col min="14" max="14" width="5.28515625" style="128" customWidth="1"/>
    <col min="15" max="15" width="2.7109375" style="149" customWidth="1"/>
    <col min="16" max="16" width="5.7109375" style="121" customWidth="1"/>
    <col min="17" max="17" width="5.7109375" style="121" hidden="1" customWidth="1"/>
    <col min="18" max="18" width="5.7109375" style="105" hidden="1" customWidth="1"/>
    <col min="19" max="20" width="3.7109375" style="121" customWidth="1"/>
    <col min="21" max="21" width="4.7109375" style="149" customWidth="1"/>
    <col min="22" max="22" width="6.140625" style="130" customWidth="1"/>
    <col min="23" max="23" width="2.7109375" style="157" customWidth="1"/>
    <col min="24" max="24" width="5.7109375" style="123" customWidth="1"/>
    <col min="25" max="25" width="5.7109375" style="123" hidden="1" customWidth="1"/>
    <col min="26" max="26" width="5.7109375" style="107" hidden="1" customWidth="1"/>
    <col min="27" max="28" width="3.7109375" style="123" customWidth="1"/>
    <col min="29" max="29" width="4.7109375" style="157" customWidth="1"/>
    <col min="30" max="30" width="5.5703125" style="132" customWidth="1"/>
    <col min="31" max="31" width="2.7109375" style="121" hidden="1" customWidth="1"/>
    <col min="32" max="33" width="5.7109375" style="121" hidden="1" customWidth="1"/>
    <col min="34" max="34" width="5.7109375" style="105" hidden="1" customWidth="1"/>
    <col min="35" max="36" width="3.7109375" style="121" hidden="1" customWidth="1"/>
    <col min="37" max="37" width="3" style="121" hidden="1" customWidth="1"/>
    <col min="38" max="38" width="3.85546875" style="122" hidden="1" customWidth="1"/>
    <col min="39" max="39" width="2.7109375" style="123" hidden="1" customWidth="1"/>
    <col min="40" max="41" width="5.7109375" style="123" hidden="1" customWidth="1"/>
    <col min="42" max="42" width="5.7109375" style="107" hidden="1" customWidth="1"/>
    <col min="43" max="44" width="3.7109375" style="123" hidden="1" customWidth="1"/>
    <col min="45" max="45" width="3" style="123" hidden="1" customWidth="1"/>
    <col min="46" max="46" width="3.85546875" style="124" hidden="1" customWidth="1"/>
    <col min="47" max="47" width="2.7109375" style="121" hidden="1" customWidth="1"/>
    <col min="48" max="49" width="5.7109375" style="121" hidden="1" customWidth="1"/>
    <col min="50" max="50" width="5.7109375" style="105" hidden="1" customWidth="1"/>
    <col min="51" max="52" width="3.7109375" style="121" hidden="1" customWidth="1"/>
    <col min="53" max="53" width="3" style="121" hidden="1" customWidth="1"/>
    <col min="54" max="54" width="3.85546875" style="121" hidden="1" customWidth="1"/>
    <col min="55" max="55" width="5.28515625" style="36" customWidth="1"/>
    <col min="56" max="56" width="6.140625" style="101" hidden="1" customWidth="1"/>
    <col min="57" max="57" width="5.28515625" style="36" customWidth="1"/>
    <col min="58" max="58" width="5.28515625" style="101" hidden="1" customWidth="1"/>
    <col min="59" max="60" width="6" style="101" hidden="1" customWidth="1"/>
    <col min="61" max="61" width="6" style="36" customWidth="1"/>
    <col min="62" max="62" width="6" style="101" hidden="1" customWidth="1"/>
    <col min="63" max="63" width="4" style="144" customWidth="1"/>
    <col min="64" max="64" width="6" style="144" customWidth="1"/>
    <col min="65" max="65" width="5.5703125" style="109" customWidth="1"/>
    <col min="66" max="66" width="17.28515625" style="109" customWidth="1"/>
    <col min="67" max="16384" width="9.140625" style="101"/>
  </cols>
  <sheetData>
    <row r="1" spans="1:66" x14ac:dyDescent="0.2">
      <c r="A1" s="237" t="s">
        <v>8</v>
      </c>
      <c r="B1" s="238"/>
      <c r="C1" s="238"/>
      <c r="D1" s="238"/>
      <c r="E1" s="238"/>
      <c r="F1" s="238"/>
      <c r="G1" s="330"/>
      <c r="H1" s="238"/>
      <c r="I1" s="238"/>
      <c r="J1" s="238"/>
      <c r="K1" s="238"/>
      <c r="L1" s="238"/>
      <c r="M1" s="330"/>
      <c r="N1" s="330"/>
      <c r="O1" s="330"/>
      <c r="P1" s="238"/>
      <c r="Q1" s="238"/>
      <c r="R1" s="238"/>
      <c r="S1" s="238"/>
      <c r="T1" s="238"/>
      <c r="U1" s="330"/>
      <c r="V1" s="330"/>
      <c r="W1" s="330"/>
      <c r="X1" s="238"/>
      <c r="Y1" s="238"/>
      <c r="Z1" s="238"/>
      <c r="AA1" s="238"/>
      <c r="AB1" s="238"/>
      <c r="AC1" s="330"/>
      <c r="AD1" s="330"/>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330"/>
      <c r="BD1" s="238"/>
      <c r="BE1" s="330"/>
      <c r="BF1" s="238"/>
      <c r="BG1" s="238"/>
      <c r="BH1" s="238"/>
      <c r="BI1" s="330"/>
      <c r="BJ1" s="238"/>
      <c r="BK1" s="330"/>
      <c r="BL1" s="330"/>
      <c r="BM1" s="238"/>
      <c r="BN1" s="239"/>
    </row>
    <row r="2" spans="1:66" ht="12.75" hidden="1" customHeight="1" x14ac:dyDescent="0.2">
      <c r="A2" s="110"/>
      <c r="B2" s="110"/>
      <c r="C2" s="110">
        <v>1</v>
      </c>
      <c r="D2" s="110">
        <f>FLOOR((C2+3)/4,1)</f>
        <v>1</v>
      </c>
      <c r="E2" s="110"/>
      <c r="F2" s="110"/>
      <c r="G2" s="145"/>
      <c r="H2" s="103">
        <v>192</v>
      </c>
      <c r="I2" s="104">
        <v>190</v>
      </c>
      <c r="J2" s="104">
        <f>H2+I2</f>
        <v>382</v>
      </c>
      <c r="K2" s="104"/>
      <c r="L2" s="104"/>
      <c r="M2" s="154"/>
      <c r="N2" s="126">
        <v>1</v>
      </c>
      <c r="O2" s="148"/>
      <c r="P2" s="105">
        <v>193</v>
      </c>
      <c r="Q2" s="105">
        <v>193</v>
      </c>
      <c r="R2" s="105">
        <f>P2+Q2</f>
        <v>386</v>
      </c>
      <c r="S2" s="105"/>
      <c r="T2" s="105"/>
      <c r="U2" s="148"/>
      <c r="V2" s="129">
        <v>2</v>
      </c>
      <c r="W2" s="156"/>
      <c r="X2" s="107">
        <v>198</v>
      </c>
      <c r="Y2" s="107">
        <v>198</v>
      </c>
      <c r="Z2" s="107">
        <f>X2+Y2</f>
        <v>396</v>
      </c>
      <c r="AA2" s="107"/>
      <c r="AB2" s="107"/>
      <c r="AC2" s="156"/>
      <c r="AD2" s="131">
        <v>3</v>
      </c>
      <c r="AE2" s="105"/>
      <c r="AF2" s="105">
        <v>177</v>
      </c>
      <c r="AG2" s="105">
        <v>177</v>
      </c>
      <c r="AH2" s="105">
        <f>AF2+AG2</f>
        <v>354</v>
      </c>
      <c r="AI2" s="105"/>
      <c r="AJ2" s="105"/>
      <c r="AK2" s="105"/>
      <c r="AL2" s="106">
        <v>4</v>
      </c>
      <c r="AM2" s="107"/>
      <c r="AN2" s="107">
        <v>178</v>
      </c>
      <c r="AO2" s="107">
        <v>178</v>
      </c>
      <c r="AP2" s="107">
        <f>AN2+AO2</f>
        <v>356</v>
      </c>
      <c r="AQ2" s="107"/>
      <c r="AR2" s="107"/>
      <c r="AS2" s="107"/>
      <c r="AT2" s="108">
        <v>5</v>
      </c>
      <c r="AU2" s="105"/>
      <c r="AV2" s="105">
        <v>179</v>
      </c>
      <c r="AW2" s="105">
        <v>179</v>
      </c>
      <c r="AX2" s="105">
        <f>AV2+AW2</f>
        <v>358</v>
      </c>
      <c r="AY2" s="105"/>
      <c r="AZ2" s="105"/>
      <c r="BA2" s="105"/>
      <c r="BB2" s="105">
        <v>6</v>
      </c>
      <c r="BC2" s="36">
        <f>N2+V2+AD2+AL2+AT2+BB2</f>
        <v>21</v>
      </c>
      <c r="BD2" s="101">
        <f>J2+R2+Z2+AH2+AP2+AX2</f>
        <v>2232</v>
      </c>
      <c r="BE2" s="36">
        <f>IF($O$4&gt;0,(LARGE(($N2,$V2,$AD2,$AL2,$AT2,$BB2),1)),"0")</f>
        <v>6</v>
      </c>
      <c r="BF2" s="101">
        <f>IF($O$4&gt;0,(LARGE(($N2,$V2,$AD2,$AL2,$AT2,$BB2),2)),"0")</f>
        <v>5</v>
      </c>
      <c r="BG2" s="101">
        <v>354</v>
      </c>
      <c r="BH2" s="101">
        <v>354</v>
      </c>
      <c r="BI2" s="36">
        <f>BC2-BE2-BF2</f>
        <v>10</v>
      </c>
      <c r="BJ2" s="101">
        <f>BD2-BG2-BH2</f>
        <v>1524</v>
      </c>
      <c r="BK2" s="36"/>
      <c r="BL2" s="36"/>
      <c r="BN2" s="101"/>
    </row>
    <row r="3" spans="1:66" x14ac:dyDescent="0.2">
      <c r="A3" s="240" t="s">
        <v>9</v>
      </c>
      <c r="B3" s="241"/>
      <c r="C3" s="242" t="str">
        <f>Instellingen!B3</f>
        <v>Kring NVF</v>
      </c>
      <c r="D3" s="243"/>
      <c r="E3" s="244"/>
      <c r="F3" s="240" t="s">
        <v>43</v>
      </c>
      <c r="G3" s="319"/>
      <c r="H3" s="245"/>
      <c r="I3" s="245"/>
      <c r="J3" s="245"/>
      <c r="K3" s="245"/>
      <c r="L3" s="245"/>
      <c r="M3" s="319"/>
      <c r="N3" s="320"/>
      <c r="O3" s="331">
        <v>4</v>
      </c>
      <c r="P3" s="247"/>
      <c r="Q3" s="247"/>
      <c r="R3" s="247"/>
      <c r="S3" s="247"/>
      <c r="T3" s="247"/>
      <c r="U3" s="332"/>
      <c r="V3" s="333"/>
      <c r="W3" s="334"/>
      <c r="X3" s="250"/>
      <c r="Y3" s="250"/>
      <c r="Z3" s="250"/>
      <c r="AA3" s="250"/>
      <c r="AB3" s="250"/>
      <c r="AC3" s="335"/>
      <c r="AD3" s="335"/>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1"/>
      <c r="BC3" s="318" t="s">
        <v>41</v>
      </c>
      <c r="BD3" s="245"/>
      <c r="BE3" s="319"/>
      <c r="BF3" s="245"/>
      <c r="BG3" s="245"/>
      <c r="BH3" s="245"/>
      <c r="BI3" s="319"/>
      <c r="BJ3" s="245"/>
      <c r="BK3" s="320"/>
      <c r="BL3" s="133">
        <f>Instellingen!B6</f>
        <v>3</v>
      </c>
      <c r="BM3" s="249"/>
      <c r="BN3" s="250"/>
    </row>
    <row r="4" spans="1:66" x14ac:dyDescent="0.2">
      <c r="A4" s="240" t="s">
        <v>10</v>
      </c>
      <c r="B4" s="241"/>
      <c r="C4" s="258" t="s">
        <v>32</v>
      </c>
      <c r="D4" s="243"/>
      <c r="E4" s="244"/>
      <c r="F4" s="240" t="s">
        <v>72</v>
      </c>
      <c r="G4" s="319"/>
      <c r="H4" s="245"/>
      <c r="I4" s="245"/>
      <c r="J4" s="245"/>
      <c r="K4" s="245"/>
      <c r="L4" s="245"/>
      <c r="M4" s="319"/>
      <c r="N4" s="320"/>
      <c r="O4" s="315">
        <f>Instellingen!B7</f>
        <v>1</v>
      </c>
      <c r="P4" s="260"/>
      <c r="Q4" s="260"/>
      <c r="R4" s="260"/>
      <c r="S4" s="260"/>
      <c r="T4" s="260"/>
      <c r="U4" s="316"/>
      <c r="V4" s="317"/>
      <c r="W4" s="336"/>
      <c r="X4" s="253"/>
      <c r="Y4" s="253"/>
      <c r="Z4" s="253"/>
      <c r="AA4" s="253"/>
      <c r="AB4" s="253"/>
      <c r="AC4" s="337"/>
      <c r="AD4" s="337"/>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4"/>
      <c r="BC4" s="318"/>
      <c r="BD4" s="319"/>
      <c r="BE4" s="319"/>
      <c r="BF4" s="319"/>
      <c r="BG4" s="319"/>
      <c r="BH4" s="319"/>
      <c r="BI4" s="319"/>
      <c r="BJ4" s="319"/>
      <c r="BK4" s="320"/>
      <c r="BL4" s="133"/>
      <c r="BM4" s="252"/>
      <c r="BN4" s="253"/>
    </row>
    <row r="5" spans="1:66" x14ac:dyDescent="0.2">
      <c r="A5" s="240" t="s">
        <v>11</v>
      </c>
      <c r="B5" s="241"/>
      <c r="C5" s="258"/>
      <c r="D5" s="243"/>
      <c r="E5" s="244"/>
      <c r="F5" s="240" t="s">
        <v>12</v>
      </c>
      <c r="G5" s="319"/>
      <c r="H5" s="245"/>
      <c r="I5" s="245"/>
      <c r="J5" s="245"/>
      <c r="K5" s="245"/>
      <c r="L5" s="245"/>
      <c r="M5" s="319"/>
      <c r="N5" s="320"/>
      <c r="O5" s="315">
        <f>Instellingen!B5</f>
        <v>99</v>
      </c>
      <c r="P5" s="260"/>
      <c r="Q5" s="260"/>
      <c r="R5" s="260"/>
      <c r="S5" s="260"/>
      <c r="T5" s="260"/>
      <c r="U5" s="316"/>
      <c r="V5" s="317"/>
      <c r="W5" s="338"/>
      <c r="X5" s="256"/>
      <c r="Y5" s="256"/>
      <c r="Z5" s="256"/>
      <c r="AA5" s="256"/>
      <c r="AB5" s="256"/>
      <c r="AC5" s="339"/>
      <c r="AD5" s="339"/>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7"/>
      <c r="BC5" s="318" t="s">
        <v>13</v>
      </c>
      <c r="BD5" s="245"/>
      <c r="BE5" s="319"/>
      <c r="BF5" s="245"/>
      <c r="BG5" s="245"/>
      <c r="BH5" s="245"/>
      <c r="BI5" s="319"/>
      <c r="BJ5" s="245"/>
      <c r="BK5" s="320"/>
      <c r="BL5" s="134">
        <v>2</v>
      </c>
      <c r="BM5" s="252"/>
      <c r="BN5" s="253"/>
    </row>
    <row r="6" spans="1:66" ht="12.75" customHeight="1" x14ac:dyDescent="0.2">
      <c r="A6" s="262"/>
      <c r="B6" s="262"/>
      <c r="C6" s="262"/>
      <c r="D6" s="262"/>
      <c r="E6" s="263"/>
      <c r="F6" s="111" t="s">
        <v>14</v>
      </c>
      <c r="G6" s="321" t="str">
        <f>Instellingen!B36</f>
        <v>Hulshorst/WenumWiesel</v>
      </c>
      <c r="H6" s="267"/>
      <c r="I6" s="267"/>
      <c r="J6" s="267"/>
      <c r="K6" s="267"/>
      <c r="L6" s="267"/>
      <c r="M6" s="322"/>
      <c r="N6" s="323"/>
      <c r="O6" s="324" t="str">
        <f>Instellingen!B37</f>
        <v>Nunspeet/Wezep</v>
      </c>
      <c r="P6" s="270"/>
      <c r="Q6" s="270"/>
      <c r="R6" s="270"/>
      <c r="S6" s="270"/>
      <c r="T6" s="270"/>
      <c r="U6" s="325"/>
      <c r="V6" s="326"/>
      <c r="W6" s="327" t="str">
        <f>Instellingen!B38</f>
        <v>Vaassen/Hulshorst</v>
      </c>
      <c r="X6" s="273"/>
      <c r="Y6" s="273"/>
      <c r="Z6" s="273"/>
      <c r="AA6" s="273"/>
      <c r="AB6" s="273"/>
      <c r="AC6" s="328"/>
      <c r="AD6" s="329"/>
      <c r="AE6" s="269">
        <f>Instellingen!B39</f>
        <v>0</v>
      </c>
      <c r="AF6" s="270"/>
      <c r="AG6" s="270"/>
      <c r="AH6" s="270"/>
      <c r="AI6" s="270"/>
      <c r="AJ6" s="270"/>
      <c r="AK6" s="270"/>
      <c r="AL6" s="271"/>
      <c r="AM6" s="272">
        <f>Instellingen!B40</f>
        <v>0</v>
      </c>
      <c r="AN6" s="273"/>
      <c r="AO6" s="273"/>
      <c r="AP6" s="273"/>
      <c r="AQ6" s="273"/>
      <c r="AR6" s="273"/>
      <c r="AS6" s="273"/>
      <c r="AT6" s="274"/>
      <c r="AU6" s="269">
        <f>Instellingen!B41</f>
        <v>0</v>
      </c>
      <c r="AV6" s="270"/>
      <c r="AW6" s="270"/>
      <c r="AX6" s="270"/>
      <c r="AY6" s="270"/>
      <c r="AZ6" s="270"/>
      <c r="BA6" s="270"/>
      <c r="BB6" s="271"/>
      <c r="BC6" s="318" t="s">
        <v>34</v>
      </c>
      <c r="BD6" s="245"/>
      <c r="BE6" s="319"/>
      <c r="BF6" s="245"/>
      <c r="BG6" s="245"/>
      <c r="BH6" s="241"/>
      <c r="BI6" s="135" t="s">
        <v>35</v>
      </c>
      <c r="BJ6" s="112"/>
      <c r="BK6" s="137"/>
      <c r="BL6" s="138">
        <v>204</v>
      </c>
      <c r="BM6" s="252"/>
      <c r="BN6" s="253"/>
    </row>
    <row r="7" spans="1:66" ht="12.75" customHeight="1" x14ac:dyDescent="0.2">
      <c r="A7" s="264"/>
      <c r="B7" s="264"/>
      <c r="C7" s="264"/>
      <c r="D7" s="264"/>
      <c r="E7" s="265"/>
      <c r="F7" s="111" t="s">
        <v>15</v>
      </c>
      <c r="G7" s="321" t="str">
        <f>Instellingen!C36</f>
        <v>05/06/19/20 nov 2021</v>
      </c>
      <c r="H7" s="267"/>
      <c r="I7" s="267"/>
      <c r="J7" s="267"/>
      <c r="K7" s="267"/>
      <c r="L7" s="267"/>
      <c r="M7" s="322"/>
      <c r="N7" s="323"/>
      <c r="O7" s="324" t="str">
        <f>Instellingen!C37</f>
        <v>03/04 dec 2021</v>
      </c>
      <c r="P7" s="270"/>
      <c r="Q7" s="270"/>
      <c r="R7" s="270"/>
      <c r="S7" s="270"/>
      <c r="T7" s="270"/>
      <c r="U7" s="325"/>
      <c r="V7" s="326"/>
      <c r="W7" s="327" t="str">
        <f>Instellingen!C38</f>
        <v>29 jan 2022</v>
      </c>
      <c r="X7" s="273"/>
      <c r="Y7" s="273"/>
      <c r="Z7" s="273"/>
      <c r="AA7" s="273"/>
      <c r="AB7" s="273"/>
      <c r="AC7" s="328"/>
      <c r="AD7" s="329"/>
      <c r="AE7" s="269" t="str">
        <f>Instellingen!C39</f>
        <v xml:space="preserve"> </v>
      </c>
      <c r="AF7" s="270"/>
      <c r="AG7" s="270"/>
      <c r="AH7" s="270"/>
      <c r="AI7" s="270"/>
      <c r="AJ7" s="270"/>
      <c r="AK7" s="270"/>
      <c r="AL7" s="271"/>
      <c r="AM7" s="272" t="str">
        <f>Instellingen!C40</f>
        <v xml:space="preserve"> </v>
      </c>
      <c r="AN7" s="273"/>
      <c r="AO7" s="273"/>
      <c r="AP7" s="273"/>
      <c r="AQ7" s="273"/>
      <c r="AR7" s="273"/>
      <c r="AS7" s="273"/>
      <c r="AT7" s="274"/>
      <c r="AU7" s="269" t="str">
        <f>Instellingen!C41</f>
        <v xml:space="preserve"> </v>
      </c>
      <c r="AV7" s="270"/>
      <c r="AW7" s="270"/>
      <c r="AX7" s="270"/>
      <c r="AY7" s="270"/>
      <c r="AZ7" s="270"/>
      <c r="BA7" s="270"/>
      <c r="BB7" s="271"/>
      <c r="BC7" s="150" t="s">
        <v>71</v>
      </c>
      <c r="BD7" s="113" t="s">
        <v>71</v>
      </c>
      <c r="BE7" s="151" t="s">
        <v>69</v>
      </c>
      <c r="BF7" s="114" t="s">
        <v>69</v>
      </c>
      <c r="BG7" s="114" t="s">
        <v>69</v>
      </c>
      <c r="BH7" s="114" t="s">
        <v>69</v>
      </c>
      <c r="BI7" s="139" t="s">
        <v>70</v>
      </c>
      <c r="BJ7" s="115" t="s">
        <v>70</v>
      </c>
      <c r="BK7" s="141"/>
      <c r="BL7" s="142"/>
      <c r="BM7" s="255"/>
      <c r="BN7" s="256"/>
    </row>
    <row r="8" spans="1:66" ht="25.5" customHeight="1" x14ac:dyDescent="0.2">
      <c r="A8" s="116" t="s">
        <v>19</v>
      </c>
      <c r="B8" s="116" t="s">
        <v>7</v>
      </c>
      <c r="C8" s="116" t="s">
        <v>0</v>
      </c>
      <c r="D8" s="116" t="s">
        <v>1</v>
      </c>
      <c r="E8" s="116" t="s">
        <v>100</v>
      </c>
      <c r="F8" s="111" t="s">
        <v>3</v>
      </c>
      <c r="G8" s="146" t="s">
        <v>95</v>
      </c>
      <c r="H8" s="117" t="s">
        <v>38</v>
      </c>
      <c r="I8" s="117" t="s">
        <v>36</v>
      </c>
      <c r="J8" s="117" t="s">
        <v>37</v>
      </c>
      <c r="K8" s="117" t="s">
        <v>73</v>
      </c>
      <c r="L8" s="117" t="s">
        <v>74</v>
      </c>
      <c r="M8" s="155" t="s">
        <v>5</v>
      </c>
      <c r="N8" s="127" t="s">
        <v>16</v>
      </c>
      <c r="O8" s="146" t="s">
        <v>95</v>
      </c>
      <c r="P8" s="117" t="s">
        <v>38</v>
      </c>
      <c r="Q8" s="117" t="s">
        <v>36</v>
      </c>
      <c r="R8" s="117" t="s">
        <v>39</v>
      </c>
      <c r="S8" s="117" t="s">
        <v>73</v>
      </c>
      <c r="T8" s="117" t="s">
        <v>74</v>
      </c>
      <c r="U8" s="155" t="s">
        <v>5</v>
      </c>
      <c r="V8" s="127" t="s">
        <v>16</v>
      </c>
      <c r="W8" s="146" t="s">
        <v>95</v>
      </c>
      <c r="X8" s="117" t="s">
        <v>38</v>
      </c>
      <c r="Y8" s="117" t="s">
        <v>40</v>
      </c>
      <c r="Z8" s="117" t="s">
        <v>39</v>
      </c>
      <c r="AA8" s="117" t="s">
        <v>73</v>
      </c>
      <c r="AB8" s="117" t="s">
        <v>74</v>
      </c>
      <c r="AC8" s="155" t="s">
        <v>5</v>
      </c>
      <c r="AD8" s="127" t="s">
        <v>16</v>
      </c>
      <c r="AE8" s="117" t="s">
        <v>95</v>
      </c>
      <c r="AF8" s="117" t="s">
        <v>38</v>
      </c>
      <c r="AG8" s="117" t="s">
        <v>36</v>
      </c>
      <c r="AH8" s="117" t="s">
        <v>39</v>
      </c>
      <c r="AI8" s="117" t="s">
        <v>73</v>
      </c>
      <c r="AJ8" s="117" t="s">
        <v>74</v>
      </c>
      <c r="AK8" s="116" t="s">
        <v>5</v>
      </c>
      <c r="AL8" s="111" t="s">
        <v>16</v>
      </c>
      <c r="AM8" s="117" t="s">
        <v>95</v>
      </c>
      <c r="AN8" s="117" t="s">
        <v>38</v>
      </c>
      <c r="AO8" s="117" t="s">
        <v>36</v>
      </c>
      <c r="AP8" s="117" t="s">
        <v>39</v>
      </c>
      <c r="AQ8" s="117" t="s">
        <v>73</v>
      </c>
      <c r="AR8" s="117" t="s">
        <v>74</v>
      </c>
      <c r="AS8" s="116" t="s">
        <v>5</v>
      </c>
      <c r="AT8" s="111" t="s">
        <v>16</v>
      </c>
      <c r="AU8" s="117" t="s">
        <v>95</v>
      </c>
      <c r="AV8" s="117" t="s">
        <v>38</v>
      </c>
      <c r="AW8" s="117" t="s">
        <v>36</v>
      </c>
      <c r="AX8" s="117" t="s">
        <v>39</v>
      </c>
      <c r="AY8" s="117" t="s">
        <v>73</v>
      </c>
      <c r="AZ8" s="117" t="s">
        <v>74</v>
      </c>
      <c r="BA8" s="116" t="s">
        <v>5</v>
      </c>
      <c r="BB8" s="116" t="s">
        <v>16</v>
      </c>
      <c r="BC8" s="152" t="s">
        <v>23</v>
      </c>
      <c r="BD8" s="118" t="s">
        <v>4</v>
      </c>
      <c r="BE8" s="153" t="s">
        <v>23</v>
      </c>
      <c r="BF8" s="119" t="s">
        <v>23</v>
      </c>
      <c r="BG8" s="118" t="s">
        <v>4</v>
      </c>
      <c r="BH8" s="118" t="s">
        <v>4</v>
      </c>
      <c r="BI8" s="143" t="s">
        <v>23</v>
      </c>
      <c r="BJ8" s="118" t="s">
        <v>4</v>
      </c>
      <c r="BK8" s="143" t="s">
        <v>17</v>
      </c>
      <c r="BL8" s="143" t="s">
        <v>18</v>
      </c>
      <c r="BM8" s="117" t="s">
        <v>97</v>
      </c>
      <c r="BN8" s="116" t="s">
        <v>6</v>
      </c>
    </row>
    <row r="9" spans="1:66" x14ac:dyDescent="0.2">
      <c r="A9" s="109">
        <v>1</v>
      </c>
      <c r="B9" s="109" t="s">
        <v>227</v>
      </c>
      <c r="C9" s="109" t="s">
        <v>338</v>
      </c>
      <c r="D9" s="109" t="s">
        <v>228</v>
      </c>
      <c r="E9" s="109" t="s">
        <v>32</v>
      </c>
      <c r="F9" s="109" t="s">
        <v>133</v>
      </c>
      <c r="G9" s="147">
        <v>1</v>
      </c>
      <c r="H9" s="120">
        <v>217.5</v>
      </c>
      <c r="I9" s="120">
        <v>0</v>
      </c>
      <c r="J9" s="104">
        <f t="shared" ref="J9:J28" si="0">H9+I9</f>
        <v>217.5</v>
      </c>
      <c r="K9" s="120">
        <v>6</v>
      </c>
      <c r="L9" s="120">
        <v>7</v>
      </c>
      <c r="M9" s="147">
        <v>3</v>
      </c>
      <c r="N9" s="128">
        <v>3</v>
      </c>
      <c r="P9" s="121">
        <v>234</v>
      </c>
      <c r="Q9" s="121">
        <v>0</v>
      </c>
      <c r="R9" s="105">
        <f t="shared" ref="R9:R28" si="1">P9+Q9</f>
        <v>234</v>
      </c>
      <c r="S9" s="121">
        <v>7</v>
      </c>
      <c r="T9" s="121">
        <v>6.5</v>
      </c>
      <c r="U9" s="149">
        <v>1</v>
      </c>
      <c r="V9" s="130">
        <v>1</v>
      </c>
      <c r="X9" s="123">
        <v>231.5</v>
      </c>
      <c r="Z9" s="107">
        <f t="shared" ref="Z9:Z28" si="2">X9+Y9</f>
        <v>231.5</v>
      </c>
      <c r="AA9" s="123">
        <v>6.5</v>
      </c>
      <c r="AB9" s="123">
        <v>7</v>
      </c>
      <c r="AC9" s="157">
        <v>1</v>
      </c>
      <c r="AD9" s="132">
        <v>1</v>
      </c>
      <c r="BC9" s="36">
        <f t="shared" ref="BC9:BC28" si="3">N9+V9+AD9+AL9+AT9+BB9</f>
        <v>5</v>
      </c>
      <c r="BD9" s="101">
        <f t="shared" ref="BD9:BD28" si="4">J9+R9+Z9+AH9+AP9+AX9</f>
        <v>683</v>
      </c>
      <c r="BE9" s="36">
        <f>IF($O$4&gt;0,(LARGE(($N9,$V9,$AD9,$AL9,$AT9,$BB9),1)),"0")</f>
        <v>3</v>
      </c>
      <c r="BF9"/>
      <c r="BG9" s="101">
        <v>217.5</v>
      </c>
      <c r="BH9" s="101">
        <v>0</v>
      </c>
      <c r="BI9" s="36">
        <f t="shared" ref="BI9:BI28" si="5">BC9-BE9-BF9</f>
        <v>2</v>
      </c>
      <c r="BJ9" s="101">
        <f t="shared" ref="BJ9:BJ28" si="6">BD9-BG9-BH9</f>
        <v>465.5</v>
      </c>
      <c r="BK9" s="144">
        <v>1</v>
      </c>
      <c r="BN9" s="125" t="s">
        <v>578</v>
      </c>
    </row>
    <row r="10" spans="1:66" x14ac:dyDescent="0.2">
      <c r="A10" s="109">
        <v>2</v>
      </c>
      <c r="B10" s="109" t="s">
        <v>222</v>
      </c>
      <c r="C10" s="109" t="s">
        <v>337</v>
      </c>
      <c r="D10" s="109" t="s">
        <v>223</v>
      </c>
      <c r="E10" s="109" t="s">
        <v>32</v>
      </c>
      <c r="F10" s="109" t="s">
        <v>224</v>
      </c>
      <c r="G10" s="147">
        <v>1</v>
      </c>
      <c r="H10" s="120">
        <v>221.5</v>
      </c>
      <c r="I10" s="120">
        <v>0</v>
      </c>
      <c r="J10" s="104">
        <f t="shared" si="0"/>
        <v>221.5</v>
      </c>
      <c r="K10" s="120">
        <v>6.5</v>
      </c>
      <c r="L10" s="120">
        <v>6.5</v>
      </c>
      <c r="M10" s="147">
        <v>1</v>
      </c>
      <c r="N10" s="128">
        <v>1</v>
      </c>
      <c r="P10" s="121">
        <v>221</v>
      </c>
      <c r="Q10" s="121">
        <v>0</v>
      </c>
      <c r="R10" s="105">
        <f t="shared" si="1"/>
        <v>221</v>
      </c>
      <c r="S10" s="121">
        <v>6.5</v>
      </c>
      <c r="T10" s="121">
        <v>7</v>
      </c>
      <c r="U10" s="149">
        <v>4</v>
      </c>
      <c r="V10" s="130">
        <v>4</v>
      </c>
      <c r="X10" s="123">
        <v>217</v>
      </c>
      <c r="Z10" s="107">
        <f t="shared" si="2"/>
        <v>217</v>
      </c>
      <c r="AA10" s="123">
        <v>6</v>
      </c>
      <c r="AB10" s="123">
        <v>6.5</v>
      </c>
      <c r="AC10" s="157">
        <v>5</v>
      </c>
      <c r="AD10" s="132">
        <v>5</v>
      </c>
      <c r="BC10" s="36">
        <f t="shared" si="3"/>
        <v>10</v>
      </c>
      <c r="BD10" s="101">
        <f t="shared" si="4"/>
        <v>659.5</v>
      </c>
      <c r="BE10" s="36">
        <f>IF($O$4&gt;0,(LARGE(($N10,$V10,$AD10,$AL10,$AT10,$BB10),1)),"0")</f>
        <v>5</v>
      </c>
      <c r="BF10"/>
      <c r="BG10" s="101">
        <v>217</v>
      </c>
      <c r="BH10" s="101">
        <v>0</v>
      </c>
      <c r="BI10" s="36">
        <f t="shared" si="5"/>
        <v>5</v>
      </c>
      <c r="BJ10" s="101">
        <f t="shared" si="6"/>
        <v>442.5</v>
      </c>
      <c r="BK10" s="144">
        <v>2</v>
      </c>
    </row>
    <row r="11" spans="1:66" x14ac:dyDescent="0.2">
      <c r="A11" s="109">
        <v>3</v>
      </c>
      <c r="B11" s="109" t="s">
        <v>225</v>
      </c>
      <c r="C11" s="109" t="s">
        <v>300</v>
      </c>
      <c r="D11" s="109" t="s">
        <v>226</v>
      </c>
      <c r="E11" s="109" t="s">
        <v>32</v>
      </c>
      <c r="F11" s="109" t="s">
        <v>130</v>
      </c>
      <c r="G11" s="147">
        <v>1</v>
      </c>
      <c r="H11" s="120">
        <v>220.5</v>
      </c>
      <c r="I11" s="120">
        <v>0</v>
      </c>
      <c r="J11" s="104">
        <f t="shared" si="0"/>
        <v>220.5</v>
      </c>
      <c r="K11" s="120">
        <v>6</v>
      </c>
      <c r="L11" s="120">
        <v>7</v>
      </c>
      <c r="M11" s="147">
        <v>2</v>
      </c>
      <c r="N11" s="128">
        <v>2</v>
      </c>
      <c r="P11" s="121">
        <v>215</v>
      </c>
      <c r="Q11" s="121">
        <v>0</v>
      </c>
      <c r="R11" s="105">
        <f t="shared" si="1"/>
        <v>215</v>
      </c>
      <c r="S11" s="121">
        <v>6</v>
      </c>
      <c r="T11" s="121">
        <v>6</v>
      </c>
      <c r="U11" s="149">
        <v>9</v>
      </c>
      <c r="V11" s="130">
        <v>9</v>
      </c>
      <c r="X11" s="123">
        <v>218.5</v>
      </c>
      <c r="Z11" s="107">
        <f t="shared" si="2"/>
        <v>218.5</v>
      </c>
      <c r="AA11" s="123">
        <v>6</v>
      </c>
      <c r="AB11" s="123">
        <v>6.5</v>
      </c>
      <c r="AC11" s="157">
        <v>4</v>
      </c>
      <c r="AD11" s="132">
        <v>4</v>
      </c>
      <c r="BC11" s="36">
        <f t="shared" si="3"/>
        <v>15</v>
      </c>
      <c r="BD11" s="101">
        <f t="shared" si="4"/>
        <v>654</v>
      </c>
      <c r="BE11" s="36">
        <f>IF($O$4&gt;0,(LARGE(($N11,$V11,$AD11,$AL11,$AT11,$BB11),1)),"0")</f>
        <v>9</v>
      </c>
      <c r="BF11"/>
      <c r="BG11" s="101">
        <v>215</v>
      </c>
      <c r="BH11" s="101">
        <v>0</v>
      </c>
      <c r="BI11" s="36">
        <f t="shared" si="5"/>
        <v>6</v>
      </c>
      <c r="BJ11" s="101">
        <f t="shared" si="6"/>
        <v>439</v>
      </c>
      <c r="BK11" s="144">
        <v>3</v>
      </c>
    </row>
    <row r="12" spans="1:66" x14ac:dyDescent="0.2">
      <c r="A12" s="109">
        <v>4</v>
      </c>
      <c r="B12" s="109" t="s">
        <v>240</v>
      </c>
      <c r="C12" s="109" t="s">
        <v>344</v>
      </c>
      <c r="D12" s="109" t="s">
        <v>241</v>
      </c>
      <c r="E12" s="109" t="s">
        <v>32</v>
      </c>
      <c r="F12" s="109" t="s">
        <v>242</v>
      </c>
      <c r="G12" s="147">
        <v>1</v>
      </c>
      <c r="H12" s="120">
        <v>206.5</v>
      </c>
      <c r="I12" s="120">
        <v>0</v>
      </c>
      <c r="J12" s="104">
        <f t="shared" si="0"/>
        <v>206.5</v>
      </c>
      <c r="K12" s="120">
        <v>6</v>
      </c>
      <c r="L12" s="120">
        <v>6.5</v>
      </c>
      <c r="M12" s="147">
        <v>9</v>
      </c>
      <c r="N12" s="128">
        <v>9</v>
      </c>
      <c r="P12" s="121">
        <v>221</v>
      </c>
      <c r="Q12" s="121">
        <v>0</v>
      </c>
      <c r="R12" s="105">
        <f t="shared" si="1"/>
        <v>221</v>
      </c>
      <c r="S12" s="121">
        <v>6.5</v>
      </c>
      <c r="T12" s="121">
        <v>6.5</v>
      </c>
      <c r="U12" s="149">
        <v>5</v>
      </c>
      <c r="V12" s="130">
        <v>5</v>
      </c>
      <c r="X12" s="123">
        <v>227</v>
      </c>
      <c r="Z12" s="107">
        <f t="shared" si="2"/>
        <v>227</v>
      </c>
      <c r="AA12" s="123">
        <v>6.5</v>
      </c>
      <c r="AB12" s="123">
        <v>7</v>
      </c>
      <c r="AC12" s="157">
        <v>2</v>
      </c>
      <c r="AD12" s="132">
        <v>2</v>
      </c>
      <c r="BC12" s="36">
        <f t="shared" si="3"/>
        <v>16</v>
      </c>
      <c r="BD12" s="101">
        <f t="shared" si="4"/>
        <v>654.5</v>
      </c>
      <c r="BE12" s="36">
        <f>IF($O$4&gt;0,(LARGE(($N12,$V12,$AD12,$AL12,$AT12,$BB12),1)),"0")</f>
        <v>9</v>
      </c>
      <c r="BF12"/>
      <c r="BG12" s="101">
        <v>206.5</v>
      </c>
      <c r="BH12" s="101">
        <v>0</v>
      </c>
      <c r="BI12" s="36">
        <f t="shared" si="5"/>
        <v>7</v>
      </c>
      <c r="BJ12" s="101">
        <f t="shared" si="6"/>
        <v>448</v>
      </c>
      <c r="BK12" s="144">
        <v>4</v>
      </c>
    </row>
    <row r="13" spans="1:66" x14ac:dyDescent="0.2">
      <c r="A13" s="109">
        <v>5</v>
      </c>
      <c r="B13" s="109" t="s">
        <v>231</v>
      </c>
      <c r="C13" s="109" t="s">
        <v>340</v>
      </c>
      <c r="D13" s="109" t="s">
        <v>232</v>
      </c>
      <c r="E13" s="109" t="s">
        <v>32</v>
      </c>
      <c r="F13" s="109" t="s">
        <v>167</v>
      </c>
      <c r="G13" s="147">
        <v>1</v>
      </c>
      <c r="H13" s="120">
        <v>214</v>
      </c>
      <c r="I13" s="120">
        <v>0</v>
      </c>
      <c r="J13" s="104">
        <f t="shared" si="0"/>
        <v>214</v>
      </c>
      <c r="K13" s="120">
        <v>6.5</v>
      </c>
      <c r="L13" s="120">
        <v>6.5</v>
      </c>
      <c r="M13" s="147">
        <v>5</v>
      </c>
      <c r="N13" s="128">
        <v>5</v>
      </c>
      <c r="R13" s="105">
        <f t="shared" si="1"/>
        <v>0</v>
      </c>
      <c r="V13" s="130">
        <v>99</v>
      </c>
      <c r="X13" s="123">
        <v>224.5</v>
      </c>
      <c r="Z13" s="107">
        <f t="shared" si="2"/>
        <v>224.5</v>
      </c>
      <c r="AA13" s="123">
        <v>6.5</v>
      </c>
      <c r="AB13" s="123">
        <v>7</v>
      </c>
      <c r="AC13" s="157">
        <v>3</v>
      </c>
      <c r="AD13" s="132">
        <v>3</v>
      </c>
      <c r="BC13" s="36">
        <f t="shared" si="3"/>
        <v>107</v>
      </c>
      <c r="BD13" s="101">
        <f t="shared" si="4"/>
        <v>438.5</v>
      </c>
      <c r="BE13" s="36">
        <f>IF($O$4&gt;0,(LARGE(($N13,$V13,$AD13,$AL13,$AT13,$BB13),1)),"0")</f>
        <v>99</v>
      </c>
      <c r="BF13"/>
      <c r="BG13" s="101">
        <v>0</v>
      </c>
      <c r="BH13" s="101">
        <v>0</v>
      </c>
      <c r="BI13" s="36">
        <f t="shared" si="5"/>
        <v>8</v>
      </c>
      <c r="BJ13" s="101">
        <f t="shared" si="6"/>
        <v>438.5</v>
      </c>
      <c r="BL13" s="144">
        <v>1</v>
      </c>
    </row>
    <row r="14" spans="1:66" x14ac:dyDescent="0.2">
      <c r="A14" s="109">
        <v>6</v>
      </c>
      <c r="B14" s="109" t="s">
        <v>229</v>
      </c>
      <c r="C14" s="109" t="s">
        <v>339</v>
      </c>
      <c r="D14" s="109" t="s">
        <v>230</v>
      </c>
      <c r="E14" s="109" t="s">
        <v>32</v>
      </c>
      <c r="F14" s="109" t="s">
        <v>133</v>
      </c>
      <c r="G14" s="147">
        <v>1</v>
      </c>
      <c r="H14" s="120">
        <v>216</v>
      </c>
      <c r="I14" s="120">
        <v>0</v>
      </c>
      <c r="J14" s="104">
        <f t="shared" si="0"/>
        <v>216</v>
      </c>
      <c r="K14" s="120">
        <v>6.5</v>
      </c>
      <c r="L14" s="120">
        <v>7</v>
      </c>
      <c r="M14" s="147">
        <v>4</v>
      </c>
      <c r="N14" s="128">
        <v>4</v>
      </c>
      <c r="P14" s="121">
        <v>220.5</v>
      </c>
      <c r="Q14" s="121">
        <v>0</v>
      </c>
      <c r="R14" s="105">
        <f t="shared" si="1"/>
        <v>220.5</v>
      </c>
      <c r="S14" s="121">
        <v>6.5</v>
      </c>
      <c r="T14" s="121">
        <v>6.5</v>
      </c>
      <c r="U14" s="149">
        <v>6</v>
      </c>
      <c r="V14" s="130">
        <v>6</v>
      </c>
      <c r="X14" s="123">
        <v>217</v>
      </c>
      <c r="Z14" s="107">
        <f t="shared" si="2"/>
        <v>217</v>
      </c>
      <c r="AA14" s="123">
        <v>6</v>
      </c>
      <c r="AB14" s="123">
        <v>6.5</v>
      </c>
      <c r="AC14" s="157">
        <v>5</v>
      </c>
      <c r="AD14" s="132">
        <v>5</v>
      </c>
      <c r="BC14" s="36">
        <f t="shared" si="3"/>
        <v>15</v>
      </c>
      <c r="BD14" s="101">
        <f t="shared" si="4"/>
        <v>653.5</v>
      </c>
      <c r="BE14" s="36">
        <f>IF($O$4&gt;0,(LARGE(($N14,$V14,$AD14,$AL14,$AT14,$BB14),1)),"0")</f>
        <v>6</v>
      </c>
      <c r="BF14"/>
      <c r="BG14" s="101">
        <v>220.5</v>
      </c>
      <c r="BH14" s="101">
        <v>0</v>
      </c>
      <c r="BI14" s="36">
        <f t="shared" si="5"/>
        <v>9</v>
      </c>
      <c r="BJ14" s="101">
        <f t="shared" si="6"/>
        <v>433</v>
      </c>
      <c r="BL14" s="144">
        <v>2</v>
      </c>
    </row>
    <row r="15" spans="1:66" x14ac:dyDescent="0.2">
      <c r="A15" s="109">
        <v>7</v>
      </c>
      <c r="B15" s="109" t="s">
        <v>365</v>
      </c>
      <c r="C15" s="109" t="s">
        <v>399</v>
      </c>
      <c r="D15" s="109" t="s">
        <v>366</v>
      </c>
      <c r="E15" s="109" t="s">
        <v>32</v>
      </c>
      <c r="F15" s="109" t="s">
        <v>130</v>
      </c>
      <c r="J15" s="104">
        <f t="shared" si="0"/>
        <v>0</v>
      </c>
      <c r="N15" s="128">
        <v>99</v>
      </c>
      <c r="P15" s="121">
        <v>222</v>
      </c>
      <c r="Q15" s="121">
        <v>0</v>
      </c>
      <c r="R15" s="105">
        <f t="shared" si="1"/>
        <v>222</v>
      </c>
      <c r="S15" s="121">
        <v>6.5</v>
      </c>
      <c r="T15" s="121">
        <v>6</v>
      </c>
      <c r="U15" s="149">
        <v>3</v>
      </c>
      <c r="V15" s="130">
        <v>3</v>
      </c>
      <c r="X15" s="123">
        <v>207.5</v>
      </c>
      <c r="Z15" s="107">
        <f t="shared" si="2"/>
        <v>207.5</v>
      </c>
      <c r="AA15" s="123">
        <v>5</v>
      </c>
      <c r="AB15" s="123">
        <v>6</v>
      </c>
      <c r="AC15" s="157">
        <v>7</v>
      </c>
      <c r="AD15" s="132">
        <v>7</v>
      </c>
      <c r="BC15" s="36">
        <f t="shared" si="3"/>
        <v>109</v>
      </c>
      <c r="BD15" s="101">
        <f t="shared" si="4"/>
        <v>429.5</v>
      </c>
      <c r="BE15" s="36">
        <f>IF($O$4&gt;0,(LARGE(($N15,$V15,$AD15,$AL15,$AT15,$BB15),1)),"0")</f>
        <v>99</v>
      </c>
      <c r="BF15"/>
      <c r="BG15" s="101">
        <v>0</v>
      </c>
      <c r="BH15" s="101">
        <v>0</v>
      </c>
      <c r="BI15" s="36">
        <f t="shared" si="5"/>
        <v>10</v>
      </c>
      <c r="BJ15" s="101">
        <f t="shared" si="6"/>
        <v>429.5</v>
      </c>
    </row>
    <row r="16" spans="1:66" x14ac:dyDescent="0.2">
      <c r="A16" s="109">
        <v>8</v>
      </c>
      <c r="B16" s="109" t="s">
        <v>364</v>
      </c>
      <c r="C16" s="109" t="s">
        <v>398</v>
      </c>
      <c r="D16" s="109" t="s">
        <v>239</v>
      </c>
      <c r="E16" s="109" t="s">
        <v>32</v>
      </c>
      <c r="F16" s="109" t="s">
        <v>130</v>
      </c>
      <c r="J16" s="104">
        <f t="shared" si="0"/>
        <v>0</v>
      </c>
      <c r="N16" s="128">
        <v>99</v>
      </c>
      <c r="P16" s="121">
        <v>229.5</v>
      </c>
      <c r="Q16" s="121">
        <v>0</v>
      </c>
      <c r="R16" s="105">
        <f t="shared" si="1"/>
        <v>229.5</v>
      </c>
      <c r="S16" s="121">
        <v>7</v>
      </c>
      <c r="T16" s="121">
        <v>7</v>
      </c>
      <c r="U16" s="149">
        <v>2</v>
      </c>
      <c r="V16" s="130">
        <v>2</v>
      </c>
      <c r="X16" s="123">
        <v>202.5</v>
      </c>
      <c r="Z16" s="107">
        <f t="shared" si="2"/>
        <v>202.5</v>
      </c>
      <c r="AA16" s="123">
        <v>5</v>
      </c>
      <c r="AB16" s="123">
        <v>5</v>
      </c>
      <c r="AC16" s="157">
        <v>8</v>
      </c>
      <c r="AD16" s="132">
        <v>8</v>
      </c>
      <c r="BC16" s="36">
        <f t="shared" si="3"/>
        <v>109</v>
      </c>
      <c r="BD16" s="101">
        <f t="shared" si="4"/>
        <v>432</v>
      </c>
      <c r="BE16" s="36">
        <f>IF($O$4&gt;0,(LARGE(($N16,$V16,$AD16,$AL16,$AT16,$BB16),1)),"0")</f>
        <v>99</v>
      </c>
      <c r="BF16"/>
      <c r="BG16" s="101">
        <v>0</v>
      </c>
      <c r="BH16" s="101">
        <v>0</v>
      </c>
      <c r="BI16" s="36">
        <f t="shared" si="5"/>
        <v>10</v>
      </c>
      <c r="BJ16" s="101">
        <f t="shared" si="6"/>
        <v>432</v>
      </c>
    </row>
    <row r="17" spans="1:62" x14ac:dyDescent="0.2">
      <c r="A17" s="109">
        <v>9</v>
      </c>
      <c r="B17" s="109" t="s">
        <v>233</v>
      </c>
      <c r="C17" s="109" t="s">
        <v>341</v>
      </c>
      <c r="D17" s="109" t="s">
        <v>234</v>
      </c>
      <c r="E17" s="109" t="s">
        <v>32</v>
      </c>
      <c r="F17" s="109" t="s">
        <v>235</v>
      </c>
      <c r="G17" s="147">
        <v>1</v>
      </c>
      <c r="H17" s="120">
        <v>213.5</v>
      </c>
      <c r="I17" s="120">
        <v>0</v>
      </c>
      <c r="J17" s="104">
        <f t="shared" si="0"/>
        <v>213.5</v>
      </c>
      <c r="K17" s="120">
        <v>7</v>
      </c>
      <c r="L17" s="120">
        <v>7</v>
      </c>
      <c r="M17" s="147">
        <v>6</v>
      </c>
      <c r="N17" s="128">
        <v>6</v>
      </c>
      <c r="P17" s="121">
        <v>216.5</v>
      </c>
      <c r="Q17" s="121">
        <v>0</v>
      </c>
      <c r="R17" s="105">
        <f t="shared" si="1"/>
        <v>216.5</v>
      </c>
      <c r="S17" s="121">
        <v>6.5</v>
      </c>
      <c r="T17" s="121">
        <v>6.5</v>
      </c>
      <c r="U17" s="149">
        <v>7</v>
      </c>
      <c r="V17" s="130">
        <v>7</v>
      </c>
      <c r="Z17" s="107">
        <f t="shared" si="2"/>
        <v>0</v>
      </c>
      <c r="AD17" s="132">
        <v>99</v>
      </c>
      <c r="BC17" s="36">
        <f t="shared" si="3"/>
        <v>112</v>
      </c>
      <c r="BD17" s="101">
        <f t="shared" si="4"/>
        <v>430</v>
      </c>
      <c r="BE17" s="36">
        <f>IF($O$4&gt;0,(LARGE(($N17,$V17,$AD17,$AL17,$AT17,$BB17),1)),"0")</f>
        <v>99</v>
      </c>
      <c r="BF17"/>
      <c r="BG17" s="101">
        <v>0</v>
      </c>
      <c r="BH17" s="101">
        <v>0</v>
      </c>
      <c r="BI17" s="36">
        <f t="shared" si="5"/>
        <v>13</v>
      </c>
      <c r="BJ17" s="101">
        <f t="shared" si="6"/>
        <v>430</v>
      </c>
    </row>
    <row r="18" spans="1:62" x14ac:dyDescent="0.2">
      <c r="A18" s="109">
        <v>10</v>
      </c>
      <c r="B18" s="109" t="s">
        <v>236</v>
      </c>
      <c r="C18" s="109" t="s">
        <v>342</v>
      </c>
      <c r="D18" s="109" t="s">
        <v>237</v>
      </c>
      <c r="E18" s="109" t="s">
        <v>32</v>
      </c>
      <c r="F18" s="109" t="s">
        <v>167</v>
      </c>
      <c r="G18" s="147">
        <v>1</v>
      </c>
      <c r="H18" s="120">
        <v>209</v>
      </c>
      <c r="I18" s="120">
        <v>0</v>
      </c>
      <c r="J18" s="104">
        <f t="shared" si="0"/>
        <v>209</v>
      </c>
      <c r="K18" s="120">
        <v>6</v>
      </c>
      <c r="L18" s="120">
        <v>6.5</v>
      </c>
      <c r="M18" s="147">
        <v>7</v>
      </c>
      <c r="N18" s="128">
        <v>7</v>
      </c>
      <c r="P18" s="121">
        <v>203.5</v>
      </c>
      <c r="Q18" s="121">
        <v>0</v>
      </c>
      <c r="R18" s="105">
        <f t="shared" si="1"/>
        <v>203.5</v>
      </c>
      <c r="S18" s="121">
        <v>5</v>
      </c>
      <c r="T18" s="121">
        <v>5</v>
      </c>
      <c r="U18" s="149">
        <v>12</v>
      </c>
      <c r="V18" s="130">
        <v>12</v>
      </c>
      <c r="Z18" s="107">
        <f t="shared" si="2"/>
        <v>0</v>
      </c>
      <c r="AD18" s="132">
        <v>99</v>
      </c>
      <c r="BC18" s="36">
        <f t="shared" si="3"/>
        <v>118</v>
      </c>
      <c r="BD18" s="101">
        <f t="shared" si="4"/>
        <v>412.5</v>
      </c>
      <c r="BE18" s="36">
        <f>IF($O$4&gt;0,(LARGE(($N18,$V18,$AD18,$AL18,$AT18,$BB18),1)),"0")</f>
        <v>99</v>
      </c>
      <c r="BF18"/>
      <c r="BG18" s="101">
        <v>0</v>
      </c>
      <c r="BH18" s="101">
        <v>0</v>
      </c>
      <c r="BI18" s="36">
        <f t="shared" si="5"/>
        <v>19</v>
      </c>
      <c r="BJ18" s="101">
        <f t="shared" si="6"/>
        <v>412.5</v>
      </c>
    </row>
    <row r="19" spans="1:62" x14ac:dyDescent="0.2">
      <c r="A19" s="109">
        <v>11</v>
      </c>
      <c r="B19" s="109" t="s">
        <v>245</v>
      </c>
      <c r="C19" s="109" t="s">
        <v>346</v>
      </c>
      <c r="D19" s="109" t="s">
        <v>246</v>
      </c>
      <c r="E19" s="109" t="s">
        <v>32</v>
      </c>
      <c r="F19" s="109" t="s">
        <v>133</v>
      </c>
      <c r="G19" s="147">
        <v>1</v>
      </c>
      <c r="H19" s="120">
        <v>204</v>
      </c>
      <c r="I19" s="120">
        <v>0</v>
      </c>
      <c r="J19" s="104">
        <f t="shared" si="0"/>
        <v>204</v>
      </c>
      <c r="K19" s="120">
        <v>5.5</v>
      </c>
      <c r="L19" s="120">
        <v>6.5</v>
      </c>
      <c r="M19" s="147">
        <v>11</v>
      </c>
      <c r="N19" s="128">
        <v>11</v>
      </c>
      <c r="P19" s="121">
        <v>206</v>
      </c>
      <c r="Q19" s="121">
        <v>0</v>
      </c>
      <c r="R19" s="105">
        <f t="shared" si="1"/>
        <v>206</v>
      </c>
      <c r="S19" s="121">
        <v>6</v>
      </c>
      <c r="T19" s="121">
        <v>5</v>
      </c>
      <c r="U19" s="149">
        <v>10</v>
      </c>
      <c r="V19" s="130">
        <v>10</v>
      </c>
      <c r="Z19" s="107">
        <f t="shared" si="2"/>
        <v>0</v>
      </c>
      <c r="AD19" s="132">
        <v>99</v>
      </c>
      <c r="BC19" s="36">
        <f t="shared" si="3"/>
        <v>120</v>
      </c>
      <c r="BD19" s="101">
        <f t="shared" si="4"/>
        <v>410</v>
      </c>
      <c r="BE19" s="36">
        <f>IF($O$4&gt;0,(LARGE(($N19,$V19,$AD19,$AL19,$AT19,$BB19),1)),"0")</f>
        <v>99</v>
      </c>
      <c r="BF19"/>
      <c r="BG19" s="101">
        <v>0</v>
      </c>
      <c r="BH19" s="101">
        <v>0</v>
      </c>
      <c r="BI19" s="36">
        <f t="shared" si="5"/>
        <v>21</v>
      </c>
      <c r="BJ19" s="101">
        <f t="shared" si="6"/>
        <v>410</v>
      </c>
    </row>
    <row r="20" spans="1:62" x14ac:dyDescent="0.2">
      <c r="A20" s="109">
        <v>11</v>
      </c>
      <c r="B20" s="109" t="s">
        <v>243</v>
      </c>
      <c r="C20" s="109" t="s">
        <v>345</v>
      </c>
      <c r="D20" s="109" t="s">
        <v>244</v>
      </c>
      <c r="E20" s="109" t="s">
        <v>32</v>
      </c>
      <c r="F20" s="109" t="s">
        <v>203</v>
      </c>
      <c r="G20" s="147">
        <v>1</v>
      </c>
      <c r="H20" s="120">
        <v>205</v>
      </c>
      <c r="I20" s="120">
        <v>0</v>
      </c>
      <c r="J20" s="104">
        <f t="shared" si="0"/>
        <v>205</v>
      </c>
      <c r="K20" s="120">
        <v>6</v>
      </c>
      <c r="L20" s="120">
        <v>6.5</v>
      </c>
      <c r="M20" s="147">
        <v>10</v>
      </c>
      <c r="N20" s="128">
        <v>10</v>
      </c>
      <c r="P20" s="121">
        <v>205</v>
      </c>
      <c r="Q20" s="121">
        <v>0</v>
      </c>
      <c r="R20" s="105">
        <f t="shared" si="1"/>
        <v>205</v>
      </c>
      <c r="S20" s="121">
        <v>6</v>
      </c>
      <c r="T20" s="121">
        <v>5</v>
      </c>
      <c r="U20" s="149">
        <v>11</v>
      </c>
      <c r="V20" s="130">
        <v>11</v>
      </c>
      <c r="Z20" s="107">
        <f t="shared" si="2"/>
        <v>0</v>
      </c>
      <c r="AD20" s="132">
        <v>99</v>
      </c>
      <c r="BC20" s="36">
        <f t="shared" si="3"/>
        <v>120</v>
      </c>
      <c r="BD20" s="101">
        <f t="shared" si="4"/>
        <v>410</v>
      </c>
      <c r="BE20" s="36">
        <f>IF($O$4&gt;0,(LARGE(($N20,$V20,$AD20,$AL20,$AT20,$BB20),1)),"0")</f>
        <v>99</v>
      </c>
      <c r="BF20"/>
      <c r="BG20" s="101">
        <v>0</v>
      </c>
      <c r="BH20" s="101">
        <v>0</v>
      </c>
      <c r="BI20" s="36">
        <f t="shared" si="5"/>
        <v>21</v>
      </c>
      <c r="BJ20" s="101">
        <f t="shared" si="6"/>
        <v>410</v>
      </c>
    </row>
    <row r="21" spans="1:62" x14ac:dyDescent="0.2">
      <c r="A21" s="109">
        <v>13</v>
      </c>
      <c r="B21" s="109" t="s">
        <v>247</v>
      </c>
      <c r="C21" s="109" t="s">
        <v>347</v>
      </c>
      <c r="D21" s="109" t="s">
        <v>248</v>
      </c>
      <c r="E21" s="109" t="s">
        <v>32</v>
      </c>
      <c r="F21" s="109" t="s">
        <v>127</v>
      </c>
      <c r="G21" s="147">
        <v>1</v>
      </c>
      <c r="H21" s="120">
        <v>202.5</v>
      </c>
      <c r="I21" s="120">
        <v>0</v>
      </c>
      <c r="J21" s="104">
        <f t="shared" si="0"/>
        <v>202.5</v>
      </c>
      <c r="K21" s="120">
        <v>5.5</v>
      </c>
      <c r="L21" s="120">
        <v>6</v>
      </c>
      <c r="M21" s="147">
        <v>12</v>
      </c>
      <c r="N21" s="128">
        <v>12</v>
      </c>
      <c r="P21" s="121">
        <v>194.5</v>
      </c>
      <c r="Q21" s="121">
        <v>0</v>
      </c>
      <c r="R21" s="105">
        <f t="shared" si="1"/>
        <v>194.5</v>
      </c>
      <c r="S21" s="121">
        <v>5</v>
      </c>
      <c r="T21" s="121">
        <v>6</v>
      </c>
      <c r="U21" s="149">
        <v>14</v>
      </c>
      <c r="V21" s="130">
        <v>14</v>
      </c>
      <c r="Z21" s="107">
        <f t="shared" si="2"/>
        <v>0</v>
      </c>
      <c r="AD21" s="132">
        <v>99</v>
      </c>
      <c r="BC21" s="36">
        <f t="shared" si="3"/>
        <v>125</v>
      </c>
      <c r="BD21" s="101">
        <f t="shared" si="4"/>
        <v>397</v>
      </c>
      <c r="BE21" s="36">
        <f>IF($O$4&gt;0,(LARGE(($N21,$V21,$AD21,$AL21,$AT21,$BB21),1)),"0")</f>
        <v>99</v>
      </c>
      <c r="BF21"/>
      <c r="BG21" s="101">
        <v>0</v>
      </c>
      <c r="BH21" s="101">
        <v>0</v>
      </c>
      <c r="BI21" s="36">
        <f t="shared" si="5"/>
        <v>26</v>
      </c>
      <c r="BJ21" s="101">
        <f t="shared" si="6"/>
        <v>397</v>
      </c>
    </row>
    <row r="22" spans="1:62" x14ac:dyDescent="0.2">
      <c r="A22" s="109">
        <v>14</v>
      </c>
      <c r="B22" s="109" t="s">
        <v>367</v>
      </c>
      <c r="C22" s="109" t="s">
        <v>400</v>
      </c>
      <c r="D22" s="109" t="s">
        <v>368</v>
      </c>
      <c r="E22" s="109" t="s">
        <v>32</v>
      </c>
      <c r="F22" s="109" t="s">
        <v>167</v>
      </c>
      <c r="J22" s="104">
        <f t="shared" si="0"/>
        <v>0</v>
      </c>
      <c r="N22" s="128">
        <v>99</v>
      </c>
      <c r="P22" s="121">
        <v>215.5</v>
      </c>
      <c r="Q22" s="121">
        <v>0</v>
      </c>
      <c r="R22" s="105">
        <f t="shared" si="1"/>
        <v>215.5</v>
      </c>
      <c r="S22" s="121">
        <v>6</v>
      </c>
      <c r="T22" s="121">
        <v>6</v>
      </c>
      <c r="U22" s="149">
        <v>8</v>
      </c>
      <c r="V22" s="130">
        <v>8</v>
      </c>
      <c r="Z22" s="107">
        <f t="shared" si="2"/>
        <v>0</v>
      </c>
      <c r="AD22" s="132">
        <v>99</v>
      </c>
      <c r="BC22" s="36">
        <f t="shared" si="3"/>
        <v>206</v>
      </c>
      <c r="BD22" s="101">
        <f t="shared" si="4"/>
        <v>215.5</v>
      </c>
      <c r="BE22" s="36">
        <f>IF($O$4&gt;0,(LARGE(($N22,$V22,$AD22,$AL22,$AT22,$BB22),1)),"0")</f>
        <v>99</v>
      </c>
      <c r="BF22"/>
      <c r="BG22" s="101">
        <v>0</v>
      </c>
      <c r="BH22" s="101">
        <v>0</v>
      </c>
      <c r="BI22" s="36">
        <f t="shared" si="5"/>
        <v>107</v>
      </c>
      <c r="BJ22" s="101">
        <f t="shared" si="6"/>
        <v>215.5</v>
      </c>
    </row>
    <row r="23" spans="1:62" x14ac:dyDescent="0.2">
      <c r="A23" s="109">
        <v>15</v>
      </c>
      <c r="B23" s="109" t="s">
        <v>238</v>
      </c>
      <c r="C23" s="109" t="s">
        <v>343</v>
      </c>
      <c r="D23" s="109" t="s">
        <v>239</v>
      </c>
      <c r="E23" s="109" t="s">
        <v>32</v>
      </c>
      <c r="F23" s="109" t="s">
        <v>133</v>
      </c>
      <c r="G23" s="147">
        <v>1</v>
      </c>
      <c r="H23" s="120">
        <v>207.5</v>
      </c>
      <c r="I23" s="120">
        <v>0</v>
      </c>
      <c r="J23" s="104">
        <f t="shared" si="0"/>
        <v>207.5</v>
      </c>
      <c r="K23" s="120">
        <v>5.5</v>
      </c>
      <c r="L23" s="120">
        <v>6.5</v>
      </c>
      <c r="M23" s="147">
        <v>8</v>
      </c>
      <c r="N23" s="128">
        <v>8</v>
      </c>
      <c r="R23" s="105">
        <f t="shared" si="1"/>
        <v>0</v>
      </c>
      <c r="V23" s="130">
        <v>99</v>
      </c>
      <c r="Z23" s="107">
        <f t="shared" si="2"/>
        <v>0</v>
      </c>
      <c r="AD23" s="132">
        <v>99</v>
      </c>
      <c r="BC23" s="36">
        <f t="shared" si="3"/>
        <v>206</v>
      </c>
      <c r="BD23" s="101">
        <f t="shared" si="4"/>
        <v>207.5</v>
      </c>
      <c r="BE23" s="36">
        <f>IF($O$4&gt;0,(LARGE(($N23,$V23,$AD23,$AL23,$AT23,$BB23),1)),"0")</f>
        <v>99</v>
      </c>
      <c r="BF23"/>
      <c r="BG23" s="101">
        <v>0</v>
      </c>
      <c r="BH23" s="101">
        <v>0</v>
      </c>
      <c r="BI23" s="36">
        <f t="shared" si="5"/>
        <v>107</v>
      </c>
      <c r="BJ23" s="101">
        <f t="shared" si="6"/>
        <v>207.5</v>
      </c>
    </row>
    <row r="24" spans="1:62" x14ac:dyDescent="0.2">
      <c r="A24" s="109">
        <v>16</v>
      </c>
      <c r="B24" s="125" t="s">
        <v>571</v>
      </c>
      <c r="C24" s="125" t="s">
        <v>572</v>
      </c>
      <c r="D24" s="125" t="s">
        <v>573</v>
      </c>
      <c r="F24" s="125" t="s">
        <v>574</v>
      </c>
      <c r="J24" s="104">
        <f t="shared" si="0"/>
        <v>0</v>
      </c>
      <c r="N24" s="128">
        <v>99</v>
      </c>
      <c r="R24" s="105">
        <f t="shared" si="1"/>
        <v>0</v>
      </c>
      <c r="V24" s="130">
        <v>99</v>
      </c>
      <c r="X24" s="123">
        <v>200.5</v>
      </c>
      <c r="Z24" s="107">
        <f t="shared" si="2"/>
        <v>200.5</v>
      </c>
      <c r="AA24" s="123">
        <v>5</v>
      </c>
      <c r="AB24" s="123">
        <v>6</v>
      </c>
      <c r="AC24" s="157">
        <v>9</v>
      </c>
      <c r="AD24" s="132">
        <v>9</v>
      </c>
      <c r="BC24" s="36">
        <f t="shared" si="3"/>
        <v>207</v>
      </c>
      <c r="BD24" s="101">
        <f t="shared" si="4"/>
        <v>200.5</v>
      </c>
      <c r="BE24" s="36">
        <f>IF($O$4&gt;0,(LARGE(($N24,$V24,$AD24,$AL24,$AT24,$BB24),1)),"0")</f>
        <v>99</v>
      </c>
      <c r="BF24"/>
      <c r="BG24" s="101">
        <v>0</v>
      </c>
      <c r="BH24" s="101">
        <v>0</v>
      </c>
      <c r="BI24" s="36">
        <f t="shared" si="5"/>
        <v>108</v>
      </c>
      <c r="BJ24" s="101">
        <f t="shared" si="6"/>
        <v>200.5</v>
      </c>
    </row>
    <row r="25" spans="1:62" x14ac:dyDescent="0.2">
      <c r="A25" s="109">
        <v>17</v>
      </c>
      <c r="B25" s="109" t="s">
        <v>249</v>
      </c>
      <c r="C25" s="109" t="s">
        <v>348</v>
      </c>
      <c r="D25" s="109" t="s">
        <v>250</v>
      </c>
      <c r="E25" s="109" t="s">
        <v>32</v>
      </c>
      <c r="F25" s="109" t="s">
        <v>127</v>
      </c>
      <c r="G25" s="147">
        <v>1</v>
      </c>
      <c r="H25" s="120">
        <v>197.5</v>
      </c>
      <c r="I25" s="120">
        <v>0</v>
      </c>
      <c r="J25" s="104">
        <f t="shared" si="0"/>
        <v>197.5</v>
      </c>
      <c r="K25" s="120">
        <v>5</v>
      </c>
      <c r="L25" s="120">
        <v>6</v>
      </c>
      <c r="M25" s="147">
        <v>13</v>
      </c>
      <c r="N25" s="128">
        <v>13</v>
      </c>
      <c r="R25" s="105">
        <f t="shared" si="1"/>
        <v>0</v>
      </c>
      <c r="V25" s="130">
        <v>99</v>
      </c>
      <c r="Z25" s="107">
        <f t="shared" si="2"/>
        <v>0</v>
      </c>
      <c r="AD25" s="132">
        <v>99</v>
      </c>
      <c r="BC25" s="36">
        <f t="shared" si="3"/>
        <v>211</v>
      </c>
      <c r="BD25" s="101">
        <f t="shared" si="4"/>
        <v>197.5</v>
      </c>
      <c r="BE25" s="36">
        <f>IF($O$4&gt;0,(LARGE(($N25,$V25,$AD25,$AL25,$AT25,$BB25),1)),"0")</f>
        <v>99</v>
      </c>
      <c r="BF25"/>
      <c r="BG25" s="101">
        <v>0</v>
      </c>
      <c r="BH25" s="101">
        <v>0</v>
      </c>
      <c r="BI25" s="36">
        <f t="shared" si="5"/>
        <v>112</v>
      </c>
      <c r="BJ25" s="101">
        <f t="shared" si="6"/>
        <v>197.5</v>
      </c>
    </row>
    <row r="26" spans="1:62" x14ac:dyDescent="0.2">
      <c r="A26" s="109">
        <v>18</v>
      </c>
      <c r="B26" s="109" t="s">
        <v>369</v>
      </c>
      <c r="C26" s="109" t="s">
        <v>401</v>
      </c>
      <c r="D26" s="109" t="s">
        <v>370</v>
      </c>
      <c r="E26" s="109" t="s">
        <v>32</v>
      </c>
      <c r="F26" s="109" t="s">
        <v>133</v>
      </c>
      <c r="J26" s="104">
        <f t="shared" si="0"/>
        <v>0</v>
      </c>
      <c r="N26" s="128">
        <v>99</v>
      </c>
      <c r="P26" s="121">
        <v>197</v>
      </c>
      <c r="Q26" s="121">
        <v>0</v>
      </c>
      <c r="R26" s="105">
        <f t="shared" si="1"/>
        <v>197</v>
      </c>
      <c r="S26" s="121">
        <v>5</v>
      </c>
      <c r="T26" s="121">
        <v>5</v>
      </c>
      <c r="U26" s="149">
        <v>13</v>
      </c>
      <c r="V26" s="130">
        <v>13</v>
      </c>
      <c r="Z26" s="107">
        <f t="shared" si="2"/>
        <v>0</v>
      </c>
      <c r="AD26" s="132">
        <v>99</v>
      </c>
      <c r="BC26" s="36">
        <f t="shared" si="3"/>
        <v>211</v>
      </c>
      <c r="BD26" s="101">
        <f t="shared" si="4"/>
        <v>197</v>
      </c>
      <c r="BE26" s="36">
        <f>IF($O$4&gt;0,(LARGE(($N26,$V26,$AD26,$AL26,$AT26,$BB26),1)),"0")</f>
        <v>99</v>
      </c>
      <c r="BF26"/>
      <c r="BG26" s="101">
        <v>0</v>
      </c>
      <c r="BH26" s="101">
        <v>0</v>
      </c>
      <c r="BI26" s="36">
        <f t="shared" si="5"/>
        <v>112</v>
      </c>
      <c r="BJ26" s="101">
        <f t="shared" si="6"/>
        <v>197</v>
      </c>
    </row>
    <row r="27" spans="1:62" x14ac:dyDescent="0.2">
      <c r="A27" s="109">
        <v>19</v>
      </c>
      <c r="B27" s="109" t="s">
        <v>251</v>
      </c>
      <c r="C27" s="109" t="s">
        <v>349</v>
      </c>
      <c r="D27" s="109" t="s">
        <v>252</v>
      </c>
      <c r="E27" s="109" t="s">
        <v>32</v>
      </c>
      <c r="F27" s="109" t="s">
        <v>253</v>
      </c>
      <c r="G27" s="147">
        <v>1</v>
      </c>
      <c r="H27" s="120">
        <v>196</v>
      </c>
      <c r="I27" s="120">
        <v>0</v>
      </c>
      <c r="J27" s="104">
        <f t="shared" si="0"/>
        <v>196</v>
      </c>
      <c r="K27" s="120">
        <v>5.5</v>
      </c>
      <c r="L27" s="120">
        <v>6</v>
      </c>
      <c r="M27" s="147">
        <v>14</v>
      </c>
      <c r="N27" s="128">
        <v>14</v>
      </c>
      <c r="R27" s="105">
        <f t="shared" si="1"/>
        <v>0</v>
      </c>
      <c r="V27" s="130">
        <v>99</v>
      </c>
      <c r="Z27" s="107">
        <f t="shared" si="2"/>
        <v>0</v>
      </c>
      <c r="AD27" s="132">
        <v>99</v>
      </c>
      <c r="BC27" s="36">
        <f t="shared" si="3"/>
        <v>212</v>
      </c>
      <c r="BD27" s="101">
        <f t="shared" si="4"/>
        <v>196</v>
      </c>
      <c r="BE27" s="36">
        <f>IF($O$4&gt;0,(LARGE(($N27,$V27,$AD27,$AL27,$AT27,$BB27),1)),"0")</f>
        <v>99</v>
      </c>
      <c r="BF27"/>
      <c r="BG27" s="101">
        <v>0</v>
      </c>
      <c r="BH27" s="101">
        <v>0</v>
      </c>
      <c r="BI27" s="36">
        <f t="shared" si="5"/>
        <v>113</v>
      </c>
      <c r="BJ27" s="101">
        <f t="shared" si="6"/>
        <v>196</v>
      </c>
    </row>
    <row r="28" spans="1:62" x14ac:dyDescent="0.2">
      <c r="A28" s="109">
        <v>20</v>
      </c>
      <c r="B28" s="109" t="s">
        <v>254</v>
      </c>
      <c r="C28" s="109" t="s">
        <v>350</v>
      </c>
      <c r="D28" s="109" t="s">
        <v>255</v>
      </c>
      <c r="E28" s="109" t="s">
        <v>32</v>
      </c>
      <c r="F28" s="109" t="s">
        <v>256</v>
      </c>
      <c r="G28" s="147">
        <v>1</v>
      </c>
      <c r="H28" s="120">
        <v>184</v>
      </c>
      <c r="I28" s="120">
        <v>0</v>
      </c>
      <c r="J28" s="104">
        <f t="shared" si="0"/>
        <v>184</v>
      </c>
      <c r="K28" s="120">
        <v>5</v>
      </c>
      <c r="L28" s="120">
        <v>5</v>
      </c>
      <c r="M28" s="147">
        <v>15</v>
      </c>
      <c r="N28" s="128">
        <v>15</v>
      </c>
      <c r="R28" s="105">
        <f t="shared" si="1"/>
        <v>0</v>
      </c>
      <c r="V28" s="130">
        <v>99</v>
      </c>
      <c r="Z28" s="107">
        <f t="shared" si="2"/>
        <v>0</v>
      </c>
      <c r="AD28" s="132">
        <v>99</v>
      </c>
      <c r="BC28" s="36">
        <f t="shared" si="3"/>
        <v>213</v>
      </c>
      <c r="BD28" s="101">
        <f t="shared" si="4"/>
        <v>184</v>
      </c>
      <c r="BE28" s="36">
        <f>IF($O$4&gt;0,(LARGE(($N28,$V28,$AD28,$AL28,$AT28,$BB28),1)),"0")</f>
        <v>99</v>
      </c>
      <c r="BF28"/>
      <c r="BG28" s="101">
        <v>0</v>
      </c>
      <c r="BH28" s="101">
        <v>0</v>
      </c>
      <c r="BI28" s="36">
        <f t="shared" si="5"/>
        <v>114</v>
      </c>
      <c r="BJ28" s="101">
        <f t="shared" si="6"/>
        <v>184</v>
      </c>
    </row>
  </sheetData>
  <sortState ref="A9:XFD29">
    <sortCondition ref="BI9"/>
  </sortState>
  <mergeCells count="32">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s>
  <conditionalFormatting sqref="X2:Y2 P2:Q2 H2:I2 AF2:AG2 AN2:AO2 AV2:AW2 H9:I65466 AV9:AW65466 P9:Q65466 X9:Y65466 AF9:AG65466 AN9:AO65466">
    <cfRule type="cellIs" dxfId="2" priority="1" stopIfTrue="1" operator="greaterThanOrEqual">
      <formula>$BL$6</formula>
    </cfRule>
  </conditionalFormatting>
  <dataValidations count="9">
    <dataValidation type="list" allowBlank="1" showInputMessage="1" showErrorMessage="1" sqref="BM1:BM2 BM9:BM65466">
      <formula1>"ja,nee"</formula1>
    </dataValidation>
    <dataValidation operator="lessThanOrEqual" allowBlank="1" showInputMessage="1" showErrorMessage="1" sqref="BC9:BE28 AH8 AP8 AX8 J8:J28 J1:J2 R1:R2 AX1:AX2 AP1:AP2 AH1:AH2 Z1:Z2 BC1:BK8 BL1:BL4 BL7:BL8 Z8:Z28 R8:R28 BI9:BJ28"/>
    <dataValidation type="decimal" allowBlank="1" showInputMessage="1" showErrorMessage="1" sqref="H1:I2 P1:Q2 AV1:AW2 AN1:AO2 AF1:AG2 X1:Y2 H8:I65466 X8:Y65466 P8:Q65466 AF8:AG65466 AN8:AO65466 AV8:AW65466">
      <formula1>0</formula1>
      <formula2>400</formula2>
    </dataValidation>
    <dataValidation type="decimal" allowBlank="1" showInputMessage="1" showErrorMessage="1" sqref="K1:L2 S1:T2 AY1:AZ2 AQ1:AR2 AI1:AJ2 AA1:AB2 K8:L65466 AA8:AB65466 S8:T65466 AI8:AJ65466 AQ8:AR65466 AY8:AZ65466">
      <formula1>0</formula1>
      <formula2>99</formula2>
    </dataValidation>
    <dataValidation type="whole" allowBlank="1" showInputMessage="1" showErrorMessage="1" sqref="M1:N2 U1:V2 BA1:BB2 AS1:AT2 AK1:AL2 AC1:AD2 M8:N65466 AC8:AD65466 U8:V65466 AK8:AL65466 AS8:AT65466 BA8:BB65466">
      <formula1>0</formula1>
      <formula2>999</formula2>
    </dataValidation>
    <dataValidation type="whole" operator="lessThanOrEqual" allowBlank="1" showInputMessage="1" showErrorMessage="1" sqref="BL6">
      <formula1>400</formula1>
    </dataValidation>
    <dataValidation type="whole" operator="lessThanOrEqual" allowBlank="1" showInputMessage="1" showErrorMessage="1" sqref="BL5">
      <formula1>99</formula1>
    </dataValidation>
    <dataValidation type="whole" allowBlank="1" showInputMessage="1" showErrorMessage="1" sqref="O3:V3">
      <formula1>0</formula1>
      <formula2>99</formula2>
    </dataValidation>
    <dataValidation type="decimal" operator="lessThanOrEqual" allowBlank="1" showInputMessage="1" showErrorMessage="1" sqref="BK9:BL28 J29:J65466 R29:R65466 AH9:AH65466 AP9:AP65466 AX9:AX65466 Z29:Z65466 BC29:BL65466 BG9:BH28">
      <formula1>100</formula1>
    </dataValidation>
  </dataValidations>
  <printOptions headings="1" gridLines="1"/>
  <pageMargins left="0.19685039370078741" right="0" top="0.98425196850393704" bottom="0.98425196850393704" header="0.51181102362204722" footer="0.51181102362204722"/>
  <pageSetup paperSize="9" scale="69" orientation="landscape" horizontalDpi="360" verticalDpi="36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3105" r:id="rId4" name="Button 1">
              <controlPr defaultSize="0" print="0" autoFill="0" autoPict="0" macro="[0]!KleinsteBepalen">
                <anchor moveWithCells="1" sizeWithCells="1">
                  <from>
                    <xdr:col>0</xdr:col>
                    <xdr:colOff>161925</xdr:colOff>
                    <xdr:row>5</xdr:row>
                    <xdr:rowOff>0</xdr:rowOff>
                  </from>
                  <to>
                    <xdr:col>2</xdr:col>
                    <xdr:colOff>485775</xdr:colOff>
                    <xdr:row>7</xdr:row>
                    <xdr:rowOff>9525</xdr:rowOff>
                  </to>
                </anchor>
              </controlPr>
            </control>
          </mc:Choice>
        </mc:AlternateContent>
        <mc:AlternateContent xmlns:mc="http://schemas.openxmlformats.org/markup-compatibility/2006">
          <mc:Choice Requires="x14">
            <control shapeId="303106" r:id="rId5" name="Button 2">
              <controlPr defaultSize="0" print="0" autoFill="0" autoPict="0" macro="[0]!Sort_Punten_1">
                <anchor moveWithCells="1" sizeWithCells="1">
                  <from>
                    <xdr:col>7</xdr:col>
                    <xdr:colOff>9525</xdr:colOff>
                    <xdr:row>7</xdr:row>
                    <xdr:rowOff>19050</xdr:rowOff>
                  </from>
                  <to>
                    <xdr:col>8</xdr:col>
                    <xdr:colOff>0</xdr:colOff>
                    <xdr:row>7</xdr:row>
                    <xdr:rowOff>190500</xdr:rowOff>
                  </to>
                </anchor>
              </controlPr>
            </control>
          </mc:Choice>
        </mc:AlternateContent>
        <mc:AlternateContent xmlns:mc="http://schemas.openxmlformats.org/markup-compatibility/2006">
          <mc:Choice Requires="x14">
            <control shapeId="303107" r:id="rId6" name="Button 3">
              <controlPr defaultSize="0" print="0" autoFill="0" autoPict="0" macro="[0]!Sort_Punten_2">
                <anchor moveWithCells="1" sizeWithCells="1">
                  <from>
                    <xdr:col>15</xdr:col>
                    <xdr:colOff>19050</xdr:colOff>
                    <xdr:row>7</xdr:row>
                    <xdr:rowOff>9525</xdr:rowOff>
                  </from>
                  <to>
                    <xdr:col>16</xdr:col>
                    <xdr:colOff>0</xdr:colOff>
                    <xdr:row>7</xdr:row>
                    <xdr:rowOff>161925</xdr:rowOff>
                  </to>
                </anchor>
              </controlPr>
            </control>
          </mc:Choice>
        </mc:AlternateContent>
        <mc:AlternateContent xmlns:mc="http://schemas.openxmlformats.org/markup-compatibility/2006">
          <mc:Choice Requires="x14">
            <control shapeId="303108" r:id="rId7" name="Button 4">
              <controlPr defaultSize="0" print="0" autoFill="0" autoPict="0" macro="[0]!Sort_Punten_3">
                <anchor moveWithCells="1" sizeWithCells="1">
                  <from>
                    <xdr:col>23</xdr:col>
                    <xdr:colOff>9525</xdr:colOff>
                    <xdr:row>7</xdr:row>
                    <xdr:rowOff>9525</xdr:rowOff>
                  </from>
                  <to>
                    <xdr:col>24</xdr:col>
                    <xdr:colOff>0</xdr:colOff>
                    <xdr:row>7</xdr:row>
                    <xdr:rowOff>190500</xdr:rowOff>
                  </to>
                </anchor>
              </controlPr>
            </control>
          </mc:Choice>
        </mc:AlternateContent>
        <mc:AlternateContent xmlns:mc="http://schemas.openxmlformats.org/markup-compatibility/2006">
          <mc:Choice Requires="x14">
            <control shapeId="303109" r:id="rId8" name="Button 5">
              <controlPr defaultSize="0" print="0" autoFill="0" autoPict="0" macro="[0]!Sort_Punten_4">
                <anchor moveWithCells="1" sizeWithCells="1">
                  <from>
                    <xdr:col>31</xdr:col>
                    <xdr:colOff>9525</xdr:colOff>
                    <xdr:row>7</xdr:row>
                    <xdr:rowOff>9525</xdr:rowOff>
                  </from>
                  <to>
                    <xdr:col>32</xdr:col>
                    <xdr:colOff>0</xdr:colOff>
                    <xdr:row>7</xdr:row>
                    <xdr:rowOff>180975</xdr:rowOff>
                  </to>
                </anchor>
              </controlPr>
            </control>
          </mc:Choice>
        </mc:AlternateContent>
        <mc:AlternateContent xmlns:mc="http://schemas.openxmlformats.org/markup-compatibility/2006">
          <mc:Choice Requires="x14">
            <control shapeId="303110" r:id="rId9" name="Button 6">
              <controlPr defaultSize="0" print="0" autoFill="0" autoPict="0" macro="[0]!verbergen">
                <anchor moveWithCells="1" sizeWithCells="1">
                  <from>
                    <xdr:col>64</xdr:col>
                    <xdr:colOff>9525</xdr:colOff>
                    <xdr:row>2</xdr:row>
                    <xdr:rowOff>9525</xdr:rowOff>
                  </from>
                  <to>
                    <xdr:col>66</xdr:col>
                    <xdr:colOff>0</xdr:colOff>
                    <xdr:row>4</xdr:row>
                    <xdr:rowOff>0</xdr:rowOff>
                  </to>
                </anchor>
              </controlPr>
            </control>
          </mc:Choice>
        </mc:AlternateContent>
        <mc:AlternateContent xmlns:mc="http://schemas.openxmlformats.org/markup-compatibility/2006">
          <mc:Choice Requires="x14">
            <control shapeId="303111" r:id="rId10" name="Button 7">
              <controlPr defaultSize="0" print="0" autoFill="0" autoPict="0" macro="[0]!Sort_Pl_Punten_1">
                <anchor moveWithCells="1" sizeWithCells="1">
                  <from>
                    <xdr:col>13</xdr:col>
                    <xdr:colOff>9525</xdr:colOff>
                    <xdr:row>6</xdr:row>
                    <xdr:rowOff>152400</xdr:rowOff>
                  </from>
                  <to>
                    <xdr:col>13</xdr:col>
                    <xdr:colOff>247650</xdr:colOff>
                    <xdr:row>8</xdr:row>
                    <xdr:rowOff>0</xdr:rowOff>
                  </to>
                </anchor>
              </controlPr>
            </control>
          </mc:Choice>
        </mc:AlternateContent>
        <mc:AlternateContent xmlns:mc="http://schemas.openxmlformats.org/markup-compatibility/2006">
          <mc:Choice Requires="x14">
            <control shapeId="303112" r:id="rId11" name="Button 8">
              <controlPr defaultSize="0" print="0" autoFill="0" autoPict="0" macro="[0]!Sort_Pl_Punten_2">
                <anchor moveWithCells="1" sizeWithCells="1">
                  <from>
                    <xdr:col>20</xdr:col>
                    <xdr:colOff>190500</xdr:colOff>
                    <xdr:row>7</xdr:row>
                    <xdr:rowOff>9525</xdr:rowOff>
                  </from>
                  <to>
                    <xdr:col>21</xdr:col>
                    <xdr:colOff>247650</xdr:colOff>
                    <xdr:row>8</xdr:row>
                    <xdr:rowOff>0</xdr:rowOff>
                  </to>
                </anchor>
              </controlPr>
            </control>
          </mc:Choice>
        </mc:AlternateContent>
        <mc:AlternateContent xmlns:mc="http://schemas.openxmlformats.org/markup-compatibility/2006">
          <mc:Choice Requires="x14">
            <control shapeId="303113" r:id="rId12" name="Button 9">
              <controlPr defaultSize="0" print="0" autoFill="0" autoPict="0" macro="[0]!Sort_Pl_Punten_3">
                <anchor moveWithCells="1" sizeWithCells="1">
                  <from>
                    <xdr:col>29</xdr:col>
                    <xdr:colOff>0</xdr:colOff>
                    <xdr:row>7</xdr:row>
                    <xdr:rowOff>28575</xdr:rowOff>
                  </from>
                  <to>
                    <xdr:col>30</xdr:col>
                    <xdr:colOff>0</xdr:colOff>
                    <xdr:row>8</xdr:row>
                    <xdr:rowOff>0</xdr:rowOff>
                  </to>
                </anchor>
              </controlPr>
            </control>
          </mc:Choice>
        </mc:AlternateContent>
        <mc:AlternateContent xmlns:mc="http://schemas.openxmlformats.org/markup-compatibility/2006">
          <mc:Choice Requires="x14">
            <control shapeId="303114" r:id="rId13" name="Button 10">
              <controlPr defaultSize="0" print="0" autoFill="0" autoPict="0" macro="[0]!Sort_Pl_Punten_4">
                <anchor moveWithCells="1" sizeWithCells="1">
                  <from>
                    <xdr:col>37</xdr:col>
                    <xdr:colOff>19050</xdr:colOff>
                    <xdr:row>7</xdr:row>
                    <xdr:rowOff>0</xdr:rowOff>
                  </from>
                  <to>
                    <xdr:col>37</xdr:col>
                    <xdr:colOff>238125</xdr:colOff>
                    <xdr:row>7</xdr:row>
                    <xdr:rowOff>314325</xdr:rowOff>
                  </to>
                </anchor>
              </controlPr>
            </control>
          </mc:Choice>
        </mc:AlternateContent>
        <mc:AlternateContent xmlns:mc="http://schemas.openxmlformats.org/markup-compatibility/2006">
          <mc:Choice Requires="x14">
            <control shapeId="303115" r:id="rId14" name="Button 11">
              <controlPr defaultSize="0" print="0" autoFill="0" autoPict="0" macro="[0]!Sort_Beste_Punten">
                <anchor moveWithCells="1" sizeWithCells="1">
                  <from>
                    <xdr:col>57</xdr:col>
                    <xdr:colOff>0</xdr:colOff>
                    <xdr:row>7</xdr:row>
                    <xdr:rowOff>19050</xdr:rowOff>
                  </from>
                  <to>
                    <xdr:col>60</xdr:col>
                    <xdr:colOff>390525</xdr:colOff>
                    <xdr:row>7</xdr:row>
                    <xdr:rowOff>314325</xdr:rowOff>
                  </to>
                </anchor>
              </controlPr>
            </control>
          </mc:Choice>
        </mc:AlternateContent>
        <mc:AlternateContent xmlns:mc="http://schemas.openxmlformats.org/markup-compatibility/2006">
          <mc:Choice Requires="x14">
            <control shapeId="303116" r:id="rId15" name="Button 12">
              <controlPr defaultSize="0" print="0" autoFill="0" autoPict="0" macro="[0]!Sort_Totaal_Punten">
                <anchor moveWithCells="1" sizeWithCells="1">
                  <from>
                    <xdr:col>61</xdr:col>
                    <xdr:colOff>0</xdr:colOff>
                    <xdr:row>7</xdr:row>
                    <xdr:rowOff>28575</xdr:rowOff>
                  </from>
                  <to>
                    <xdr:col>61</xdr:col>
                    <xdr:colOff>0</xdr:colOff>
                    <xdr:row>8</xdr:row>
                    <xdr:rowOff>0</xdr:rowOff>
                  </to>
                </anchor>
              </controlPr>
            </control>
          </mc:Choice>
        </mc:AlternateContent>
        <mc:AlternateContent xmlns:mc="http://schemas.openxmlformats.org/markup-compatibility/2006">
          <mc:Choice Requires="x14">
            <control shapeId="303117" r:id="rId16" name="Button 13">
              <controlPr defaultSize="0" print="0" autoFill="0" autoPict="0" macro="[0]!Sort_Plaatsing">
                <anchor moveWithCells="1" sizeWithCells="1">
                  <from>
                    <xdr:col>0</xdr:col>
                    <xdr:colOff>0</xdr:colOff>
                    <xdr:row>7</xdr:row>
                    <xdr:rowOff>28575</xdr:rowOff>
                  </from>
                  <to>
                    <xdr:col>1</xdr:col>
                    <xdr:colOff>9525</xdr:colOff>
                    <xdr:row>8</xdr:row>
                    <xdr:rowOff>0</xdr:rowOff>
                  </to>
                </anchor>
              </controlPr>
            </control>
          </mc:Choice>
        </mc:AlternateContent>
        <mc:AlternateContent xmlns:mc="http://schemas.openxmlformats.org/markup-compatibility/2006">
          <mc:Choice Requires="x14">
            <control shapeId="303118" r:id="rId17" name="Button 14">
              <controlPr defaultSize="0" print="0" autoFill="0" autoPict="0" macro="[0]!Sort_Punten_5">
                <anchor moveWithCells="1" sizeWithCells="1">
                  <from>
                    <xdr:col>39</xdr:col>
                    <xdr:colOff>9525</xdr:colOff>
                    <xdr:row>7</xdr:row>
                    <xdr:rowOff>9525</xdr:rowOff>
                  </from>
                  <to>
                    <xdr:col>40</xdr:col>
                    <xdr:colOff>0</xdr:colOff>
                    <xdr:row>7</xdr:row>
                    <xdr:rowOff>180975</xdr:rowOff>
                  </to>
                </anchor>
              </controlPr>
            </control>
          </mc:Choice>
        </mc:AlternateContent>
        <mc:AlternateContent xmlns:mc="http://schemas.openxmlformats.org/markup-compatibility/2006">
          <mc:Choice Requires="x14">
            <control shapeId="303119" r:id="rId18" name="Button 15">
              <controlPr defaultSize="0" print="0" autoFill="0" autoPict="0" macro="[0]!Sort_Pl_Punten_5">
                <anchor moveWithCells="1" sizeWithCells="1">
                  <from>
                    <xdr:col>45</xdr:col>
                    <xdr:colOff>9525</xdr:colOff>
                    <xdr:row>7</xdr:row>
                    <xdr:rowOff>9525</xdr:rowOff>
                  </from>
                  <to>
                    <xdr:col>45</xdr:col>
                    <xdr:colOff>247650</xdr:colOff>
                    <xdr:row>8</xdr:row>
                    <xdr:rowOff>0</xdr:rowOff>
                  </to>
                </anchor>
              </controlPr>
            </control>
          </mc:Choice>
        </mc:AlternateContent>
        <mc:AlternateContent xmlns:mc="http://schemas.openxmlformats.org/markup-compatibility/2006">
          <mc:Choice Requires="x14">
            <control shapeId="303120" r:id="rId19" name="Button 16">
              <controlPr defaultSize="0" print="0" autoFill="0" autoPict="0" macro="[0]!Sort_Punten_6">
                <anchor moveWithCells="1" sizeWithCells="1">
                  <from>
                    <xdr:col>47</xdr:col>
                    <xdr:colOff>9525</xdr:colOff>
                    <xdr:row>7</xdr:row>
                    <xdr:rowOff>9525</xdr:rowOff>
                  </from>
                  <to>
                    <xdr:col>48</xdr:col>
                    <xdr:colOff>0</xdr:colOff>
                    <xdr:row>7</xdr:row>
                    <xdr:rowOff>180975</xdr:rowOff>
                  </to>
                </anchor>
              </controlPr>
            </control>
          </mc:Choice>
        </mc:AlternateContent>
        <mc:AlternateContent xmlns:mc="http://schemas.openxmlformats.org/markup-compatibility/2006">
          <mc:Choice Requires="x14">
            <control shapeId="303121" r:id="rId20" name="Button 17">
              <controlPr defaultSize="0" print="0" autoFill="0" autoPict="0" macro="[0]!Sort_Pl_Punten_6">
                <anchor moveWithCells="1" sizeWithCells="1">
                  <from>
                    <xdr:col>53</xdr:col>
                    <xdr:colOff>19050</xdr:colOff>
                    <xdr:row>7</xdr:row>
                    <xdr:rowOff>9525</xdr:rowOff>
                  </from>
                  <to>
                    <xdr:col>53</xdr:col>
                    <xdr:colOff>247650</xdr:colOff>
                    <xdr:row>8</xdr:row>
                    <xdr:rowOff>0</xdr:rowOff>
                  </to>
                </anchor>
              </controlPr>
            </control>
          </mc:Choice>
        </mc:AlternateContent>
        <mc:AlternateContent xmlns:mc="http://schemas.openxmlformats.org/markup-compatibility/2006">
          <mc:Choice Requires="x14">
            <control shapeId="303122" r:id="rId21" name="Button 18">
              <controlPr defaultSize="0" print="0" autoFill="0" autoPict="0" macro="[0]!Verberg_Ex_Aequo_1">
                <anchor moveWithCells="1" sizeWithCells="1">
                  <from>
                    <xdr:col>10</xdr:col>
                    <xdr:colOff>19050</xdr:colOff>
                    <xdr:row>7</xdr:row>
                    <xdr:rowOff>9525</xdr:rowOff>
                  </from>
                  <to>
                    <xdr:col>11</xdr:col>
                    <xdr:colOff>190500</xdr:colOff>
                    <xdr:row>8</xdr:row>
                    <xdr:rowOff>0</xdr:rowOff>
                  </to>
                </anchor>
              </controlPr>
            </control>
          </mc:Choice>
        </mc:AlternateContent>
        <mc:AlternateContent xmlns:mc="http://schemas.openxmlformats.org/markup-compatibility/2006">
          <mc:Choice Requires="x14">
            <control shapeId="303123" r:id="rId22" name="Button 19">
              <controlPr defaultSize="0" print="0" autoFill="0" autoPict="0" macro="[0]!Verberg_Ex_Aequo_2">
                <anchor moveWithCells="1" sizeWithCells="1">
                  <from>
                    <xdr:col>18</xdr:col>
                    <xdr:colOff>19050</xdr:colOff>
                    <xdr:row>7</xdr:row>
                    <xdr:rowOff>9525</xdr:rowOff>
                  </from>
                  <to>
                    <xdr:col>19</xdr:col>
                    <xdr:colOff>190500</xdr:colOff>
                    <xdr:row>8</xdr:row>
                    <xdr:rowOff>0</xdr:rowOff>
                  </to>
                </anchor>
              </controlPr>
            </control>
          </mc:Choice>
        </mc:AlternateContent>
        <mc:AlternateContent xmlns:mc="http://schemas.openxmlformats.org/markup-compatibility/2006">
          <mc:Choice Requires="x14">
            <control shapeId="303124" r:id="rId23" name="Button 20">
              <controlPr defaultSize="0" print="0" autoFill="0" autoPict="0" macro="[0]!Verberg_Ex_Aequo_3">
                <anchor moveWithCells="1" sizeWithCells="1">
                  <from>
                    <xdr:col>26</xdr:col>
                    <xdr:colOff>47625</xdr:colOff>
                    <xdr:row>7</xdr:row>
                    <xdr:rowOff>9525</xdr:rowOff>
                  </from>
                  <to>
                    <xdr:col>27</xdr:col>
                    <xdr:colOff>219075</xdr:colOff>
                    <xdr:row>7</xdr:row>
                    <xdr:rowOff>304800</xdr:rowOff>
                  </to>
                </anchor>
              </controlPr>
            </control>
          </mc:Choice>
        </mc:AlternateContent>
        <mc:AlternateContent xmlns:mc="http://schemas.openxmlformats.org/markup-compatibility/2006">
          <mc:Choice Requires="x14">
            <control shapeId="303125" r:id="rId24" name="Button 21">
              <controlPr defaultSize="0" print="0" autoFill="0" autoPict="0" macro="[0]!Verberg_Ex_Aequo_4">
                <anchor moveWithCells="1" sizeWithCells="1">
                  <from>
                    <xdr:col>30</xdr:col>
                    <xdr:colOff>0</xdr:colOff>
                    <xdr:row>7</xdr:row>
                    <xdr:rowOff>0</xdr:rowOff>
                  </from>
                  <to>
                    <xdr:col>35</xdr:col>
                    <xdr:colOff>200025</xdr:colOff>
                    <xdr:row>7</xdr:row>
                    <xdr:rowOff>314325</xdr:rowOff>
                  </to>
                </anchor>
              </controlPr>
            </control>
          </mc:Choice>
        </mc:AlternateContent>
        <mc:AlternateContent xmlns:mc="http://schemas.openxmlformats.org/markup-compatibility/2006">
          <mc:Choice Requires="x14">
            <control shapeId="303126" r:id="rId25" name="Button 22">
              <controlPr defaultSize="0" print="0" autoFill="0" autoPict="0" macro="[0]!Verberg_Ex_Aequo_5">
                <anchor moveWithCells="1" sizeWithCells="1">
                  <from>
                    <xdr:col>38</xdr:col>
                    <xdr:colOff>0</xdr:colOff>
                    <xdr:row>7</xdr:row>
                    <xdr:rowOff>9525</xdr:rowOff>
                  </from>
                  <to>
                    <xdr:col>38</xdr:col>
                    <xdr:colOff>0</xdr:colOff>
                    <xdr:row>8</xdr:row>
                    <xdr:rowOff>0</xdr:rowOff>
                  </to>
                </anchor>
              </controlPr>
            </control>
          </mc:Choice>
        </mc:AlternateContent>
        <mc:AlternateContent xmlns:mc="http://schemas.openxmlformats.org/markup-compatibility/2006">
          <mc:Choice Requires="x14">
            <control shapeId="303127" r:id="rId26" name="Button 23">
              <controlPr defaultSize="0" print="0" autoFill="0" autoPict="0" macro="[0]!Verberg_Ex_Aequo_6">
                <anchor moveWithCells="1" sizeWithCells="1">
                  <from>
                    <xdr:col>46</xdr:col>
                    <xdr:colOff>0</xdr:colOff>
                    <xdr:row>7</xdr:row>
                    <xdr:rowOff>0</xdr:rowOff>
                  </from>
                  <to>
                    <xdr:col>46</xdr:col>
                    <xdr:colOff>0</xdr:colOff>
                    <xdr:row>7</xdr:row>
                    <xdr:rowOff>314325</xdr:rowOff>
                  </to>
                </anchor>
              </controlPr>
            </control>
          </mc:Choice>
        </mc:AlternateContent>
        <mc:AlternateContent xmlns:mc="http://schemas.openxmlformats.org/markup-compatibility/2006">
          <mc:Choice Requires="x14">
            <control shapeId="303128" r:id="rId27" name="Button 24">
              <controlPr defaultSize="0" print="0" autoFill="0" autoPict="0" macro="[0]!Sort_Naam">
                <anchor moveWithCells="1" sizeWithCells="1">
                  <from>
                    <xdr:col>2</xdr:col>
                    <xdr:colOff>0</xdr:colOff>
                    <xdr:row>7</xdr:row>
                    <xdr:rowOff>9525</xdr:rowOff>
                  </from>
                  <to>
                    <xdr:col>3</xdr:col>
                    <xdr:colOff>0</xdr:colOff>
                    <xdr:row>7</xdr:row>
                    <xdr:rowOff>190500</xdr:rowOff>
                  </to>
                </anchor>
              </controlPr>
            </control>
          </mc:Choice>
        </mc:AlternateContent>
        <mc:AlternateContent xmlns:mc="http://schemas.openxmlformats.org/markup-compatibility/2006">
          <mc:Choice Requires="x14">
            <control shapeId="303129" r:id="rId28" name="Button 25">
              <controlPr defaultSize="0" print="0" autoFill="0" autoPict="0" macro="[0]!Verberg_Ex_Aequo_5">
                <anchor moveWithCells="1" sizeWithCells="1">
                  <from>
                    <xdr:col>38</xdr:col>
                    <xdr:colOff>0</xdr:colOff>
                    <xdr:row>7</xdr:row>
                    <xdr:rowOff>0</xdr:rowOff>
                  </from>
                  <to>
                    <xdr:col>43</xdr:col>
                    <xdr:colOff>200025</xdr:colOff>
                    <xdr:row>7</xdr:row>
                    <xdr:rowOff>314325</xdr:rowOff>
                  </to>
                </anchor>
              </controlPr>
            </control>
          </mc:Choice>
        </mc:AlternateContent>
        <mc:AlternateContent xmlns:mc="http://schemas.openxmlformats.org/markup-compatibility/2006">
          <mc:Choice Requires="x14">
            <control shapeId="303130" r:id="rId29" name="Button 26">
              <controlPr defaultSize="0" print="0" autoFill="0" autoPict="0" macro="[0]!Verberg_Ex_Aequo_6">
                <anchor moveWithCells="1" sizeWithCells="1">
                  <from>
                    <xdr:col>46</xdr:col>
                    <xdr:colOff>0</xdr:colOff>
                    <xdr:row>7</xdr:row>
                    <xdr:rowOff>0</xdr:rowOff>
                  </from>
                  <to>
                    <xdr:col>51</xdr:col>
                    <xdr:colOff>200025</xdr:colOff>
                    <xdr:row>7</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vt:i4>
      </vt:variant>
    </vt:vector>
  </HeadingPairs>
  <TitlesOfParts>
    <vt:vector size="19" baseType="lpstr">
      <vt:lpstr>Informatie</vt:lpstr>
      <vt:lpstr>B</vt:lpstr>
      <vt:lpstr>L1</vt:lpstr>
      <vt:lpstr>L2</vt:lpstr>
      <vt:lpstr>L1 - L2</vt:lpstr>
      <vt:lpstr>M1</vt:lpstr>
      <vt:lpstr>M2</vt:lpstr>
      <vt:lpstr>M1 - M2</vt:lpstr>
      <vt:lpstr>Z1</vt:lpstr>
      <vt:lpstr>Z2</vt:lpstr>
      <vt:lpstr>ZZL</vt:lpstr>
      <vt:lpstr>Z1 - Z2</vt:lpstr>
      <vt:lpstr>Kampioenen</vt:lpstr>
      <vt:lpstr>Diversen</vt:lpstr>
      <vt:lpstr>Instellingen</vt:lpstr>
      <vt:lpstr>Afvaardiging</vt:lpstr>
      <vt:lpstr>Afvaardiging!Print_Titles</vt:lpstr>
      <vt:lpstr>Diversen!Print_Titles</vt:lpstr>
      <vt:lpstr>Kampioenen!Print_Titles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Wim</dc:creator>
  <cp:lastModifiedBy>Sprenger, Vincent (SPLJX) - KLM</cp:lastModifiedBy>
  <cp:lastPrinted>2022-01-29T15:24:39Z</cp:lastPrinted>
  <dcterms:created xsi:type="dcterms:W3CDTF">2007-03-07T12:54:43Z</dcterms:created>
  <dcterms:modified xsi:type="dcterms:W3CDTF">2022-01-30T18:52:22Z</dcterms:modified>
</cp:coreProperties>
</file>