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5.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7.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8.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9.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0.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11.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12.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13.xml" ContentType="application/vnd.openxmlformats-officedocument.drawing+xml"/>
  <Override PartName="/xl/ctrlProps/ctrlProp241.xml" ContentType="application/vnd.ms-excel.controlproperties+xml"/>
  <Override PartName="/xl/drawings/drawing14.xml" ContentType="application/vnd.openxmlformats-officedocument.drawing+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15.xml" ContentType="application/vnd.openxmlformats-officedocument.drawing+xml"/>
  <Override PartName="/xl/ctrlProps/ctrlProp246.xml" ContentType="application/vnd.ms-excel.controlproperties+xml"/>
  <Override PartName="/xl/drawings/drawing16.xml" ContentType="application/vnd.openxmlformats-officedocument.drawing+xml"/>
  <Override PartName="/xl/ctrlProps/ctrlProp247.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E:\Vincent\KINGSTON\VINCE\Kring NOV\Indoor 2019-2020\Uitslagen\"/>
    </mc:Choice>
  </mc:AlternateContent>
  <bookViews>
    <workbookView xWindow="-120" yWindow="-120" windowWidth="20730" windowHeight="11310" tabRatio="844"/>
  </bookViews>
  <sheets>
    <sheet name="Informatie" sheetId="160" r:id="rId1"/>
    <sheet name="B(AB)" sheetId="142" r:id="rId2"/>
    <sheet name="B(C)" sheetId="153" r:id="rId3"/>
    <sheet name="B(DE)" sheetId="154" r:id="rId4"/>
    <sheet name="L(AB)" sheetId="137" r:id="rId5"/>
    <sheet name="L(C)" sheetId="155" r:id="rId6"/>
    <sheet name="L(DE)" sheetId="156" r:id="rId7"/>
    <sheet name="M(C)" sheetId="148" r:id="rId8"/>
    <sheet name="M(DE)" sheetId="157" r:id="rId9"/>
    <sheet name="Z(C)" sheetId="149" r:id="rId10"/>
    <sheet name="Z(DE)" sheetId="158" r:id="rId11"/>
    <sheet name="ZZ(DE)" sheetId="150" r:id="rId12"/>
    <sheet name="Z-ZZ(CDE)" sheetId="159" state="hidden" r:id="rId13"/>
    <sheet name="Kampioenen" sheetId="59" r:id="rId14"/>
    <sheet name="Diversen" sheetId="103" r:id="rId15"/>
    <sheet name="Instellingen" sheetId="80" r:id="rId16"/>
    <sheet name="Afvaardiging" sheetId="5" r:id="rId17"/>
  </sheets>
  <definedNames>
    <definedName name="Dressuur" localSheetId="14">Diversen!#REF!</definedName>
    <definedName name="Dressuur_1" localSheetId="14">Diversen!#REF!</definedName>
    <definedName name="Dressuur_2" localSheetId="14">Diversen!#REF!</definedName>
    <definedName name="Dressuur_3" localSheetId="14">Diversen!#REF!</definedName>
    <definedName name="_xlnm.Print_Titles" localSheetId="16">Afvaardiging!$3:$4</definedName>
    <definedName name="_xlnm.Print_Titles" localSheetId="14">Diversen!$8:$8</definedName>
    <definedName name="_xlnm.Print_Titles" localSheetId="13">Kampioenen!$4:$4</definedName>
    <definedName name="Springen" localSheetId="14">Diversen!#REF!</definedName>
    <definedName name="Springen_1" localSheetId="14">Diversen!#REF!</definedName>
    <definedName name="Springen_10" localSheetId="14">Diversen!#REF!</definedName>
    <definedName name="Springen_11" localSheetId="14">Diversen!#REF!</definedName>
    <definedName name="Springen_12" localSheetId="14">Diversen!#REF!</definedName>
    <definedName name="Springen_13" localSheetId="14">Diversen!#REF!</definedName>
    <definedName name="Springen_14" localSheetId="14">Diversen!#REF!</definedName>
    <definedName name="Springen_15" localSheetId="14">Diversen!#REF!</definedName>
    <definedName name="Springen_16" localSheetId="14">Diversen!#REF!</definedName>
    <definedName name="Springen_17" localSheetId="14">Diversen!#REF!</definedName>
    <definedName name="Springen_19" localSheetId="14">Diversen!#REF!</definedName>
    <definedName name="Springen_2" localSheetId="14">Diversen!#REF!</definedName>
    <definedName name="Springen_3" localSheetId="14">Diversen!#REF!</definedName>
    <definedName name="Springen_4" localSheetId="14">Diversen!#REF!</definedName>
    <definedName name="Springen_5" localSheetId="14">Diversen!#REF!</definedName>
    <definedName name="Springen_6" localSheetId="14">Diversen!#REF!</definedName>
    <definedName name="Springen_7" localSheetId="14">Diversen!#REF!</definedName>
    <definedName name="Springen_8" localSheetId="14">Diversen!#REF!</definedName>
    <definedName name="Springen_9" localSheetId="14">Diversen!#REF!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17" i="158" l="1"/>
  <c r="BD16" i="158"/>
  <c r="BD15" i="158"/>
  <c r="BD13" i="158"/>
  <c r="BD10" i="158"/>
  <c r="BD11" i="158"/>
  <c r="BD9" i="158"/>
  <c r="BD14" i="158"/>
  <c r="BD12" i="158"/>
  <c r="CM17" i="158"/>
  <c r="CM16" i="158"/>
  <c r="CM15" i="158"/>
  <c r="CM13" i="158"/>
  <c r="CM10" i="158"/>
  <c r="CM11" i="158"/>
  <c r="CM9" i="158"/>
  <c r="CM14" i="158"/>
  <c r="CM12" i="158"/>
  <c r="CL17" i="158"/>
  <c r="CL16" i="158"/>
  <c r="CL15" i="158"/>
  <c r="CL13" i="158"/>
  <c r="CL10" i="158"/>
  <c r="CL11" i="158"/>
  <c r="CL9" i="158"/>
  <c r="CL14" i="158"/>
  <c r="CL12" i="158"/>
  <c r="CK17" i="158"/>
  <c r="CK16" i="158"/>
  <c r="CK15" i="158"/>
  <c r="CK13" i="158"/>
  <c r="CK10" i="158"/>
  <c r="CK11" i="158"/>
  <c r="CK9" i="158"/>
  <c r="CK14" i="158"/>
  <c r="CK12" i="158"/>
  <c r="CJ17" i="158"/>
  <c r="CJ16" i="158"/>
  <c r="CJ15" i="158"/>
  <c r="CN15" i="158" s="1"/>
  <c r="CJ13" i="158"/>
  <c r="CN13" i="158" s="1"/>
  <c r="CJ10" i="158"/>
  <c r="CJ11" i="158"/>
  <c r="CJ9" i="158"/>
  <c r="CN9" i="158" s="1"/>
  <c r="CJ14" i="158"/>
  <c r="CN14" i="158" s="1"/>
  <c r="CJ12" i="158"/>
  <c r="CH17" i="158"/>
  <c r="CH16" i="158"/>
  <c r="CH15" i="158"/>
  <c r="CH13" i="158"/>
  <c r="CH10" i="158"/>
  <c r="CH11" i="158"/>
  <c r="CH9" i="158"/>
  <c r="CH14" i="158"/>
  <c r="CH12" i="158"/>
  <c r="CG17" i="158"/>
  <c r="CG16" i="158"/>
  <c r="CG15" i="158"/>
  <c r="CG13" i="158"/>
  <c r="CG10" i="158"/>
  <c r="CG11" i="158"/>
  <c r="CG9" i="158"/>
  <c r="CG14" i="158"/>
  <c r="CG12" i="158"/>
  <c r="CF17" i="158"/>
  <c r="CF16" i="158"/>
  <c r="CF15" i="158"/>
  <c r="CF13" i="158"/>
  <c r="CF10" i="158"/>
  <c r="CF11" i="158"/>
  <c r="CF9" i="158"/>
  <c r="CF14" i="158"/>
  <c r="CF12" i="158"/>
  <c r="CE17" i="158"/>
  <c r="CE16" i="158"/>
  <c r="CE15" i="158"/>
  <c r="CI15" i="158" s="1"/>
  <c r="CE13" i="158"/>
  <c r="CI13" i="158" s="1"/>
  <c r="CE10" i="158"/>
  <c r="CE11" i="158"/>
  <c r="CE9" i="158"/>
  <c r="CI9" i="158" s="1"/>
  <c r="CE14" i="158"/>
  <c r="CI14" i="158" s="1"/>
  <c r="CE12" i="158"/>
  <c r="CC17" i="158"/>
  <c r="CC16" i="158"/>
  <c r="CC15" i="158"/>
  <c r="CC13" i="158"/>
  <c r="CC10" i="158"/>
  <c r="CC11" i="158"/>
  <c r="CC9" i="158"/>
  <c r="CC14" i="158"/>
  <c r="CC12" i="158"/>
  <c r="CB17" i="158"/>
  <c r="CB16" i="158"/>
  <c r="CB15" i="158"/>
  <c r="CB13" i="158"/>
  <c r="CB10" i="158"/>
  <c r="CB11" i="158"/>
  <c r="CB9" i="158"/>
  <c r="CB14" i="158"/>
  <c r="CB12" i="158"/>
  <c r="CA17" i="158"/>
  <c r="CA16" i="158"/>
  <c r="CA15" i="158"/>
  <c r="CA13" i="158"/>
  <c r="CA10" i="158"/>
  <c r="CA11" i="158"/>
  <c r="CA9" i="158"/>
  <c r="CA14" i="158"/>
  <c r="CA12" i="158"/>
  <c r="BZ17" i="158"/>
  <c r="BZ16" i="158"/>
  <c r="BZ15" i="158"/>
  <c r="CD15" i="158" s="1"/>
  <c r="BZ13" i="158"/>
  <c r="CD13" i="158" s="1"/>
  <c r="BZ10" i="158"/>
  <c r="BZ11" i="158"/>
  <c r="BZ9" i="158"/>
  <c r="CD9" i="158" s="1"/>
  <c r="BZ14" i="158"/>
  <c r="CD14" i="158" s="1"/>
  <c r="BZ12" i="158"/>
  <c r="BX17" i="158"/>
  <c r="BX16" i="158"/>
  <c r="BX15" i="158"/>
  <c r="BX13" i="158"/>
  <c r="BX10" i="158"/>
  <c r="BX11" i="158"/>
  <c r="BX9" i="158"/>
  <c r="BX14" i="158"/>
  <c r="BX12" i="158"/>
  <c r="BW17" i="158"/>
  <c r="BW16" i="158"/>
  <c r="BW15" i="158"/>
  <c r="BW13" i="158"/>
  <c r="BW10" i="158"/>
  <c r="BW11" i="158"/>
  <c r="BW9" i="158"/>
  <c r="BW14" i="158"/>
  <c r="BW12" i="158"/>
  <c r="BV17" i="158"/>
  <c r="BV16" i="158"/>
  <c r="BV15" i="158"/>
  <c r="BV13" i="158"/>
  <c r="BV10" i="158"/>
  <c r="BV11" i="158"/>
  <c r="BV9" i="158"/>
  <c r="BV14" i="158"/>
  <c r="BV12" i="158"/>
  <c r="BU17" i="158"/>
  <c r="BU16" i="158"/>
  <c r="BU15" i="158"/>
  <c r="BY15" i="158" s="1"/>
  <c r="BU13" i="158"/>
  <c r="BY13" i="158" s="1"/>
  <c r="BU10" i="158"/>
  <c r="BU11" i="158"/>
  <c r="BU9" i="158"/>
  <c r="BY9" i="158" s="1"/>
  <c r="BU14" i="158"/>
  <c r="BY14" i="158" s="1"/>
  <c r="BU12" i="158"/>
  <c r="BS17" i="158"/>
  <c r="BS16" i="158"/>
  <c r="BS15" i="158"/>
  <c r="BS13" i="158"/>
  <c r="BS10" i="158"/>
  <c r="BS11" i="158"/>
  <c r="BS9" i="158"/>
  <c r="BS14" i="158"/>
  <c r="BS12" i="158"/>
  <c r="BR17" i="158"/>
  <c r="BR16" i="158"/>
  <c r="BR15" i="158"/>
  <c r="BR13" i="158"/>
  <c r="BR10" i="158"/>
  <c r="BR11" i="158"/>
  <c r="BR9" i="158"/>
  <c r="BR14" i="158"/>
  <c r="BR12" i="158"/>
  <c r="BQ17" i="158"/>
  <c r="BQ16" i="158"/>
  <c r="BQ15" i="158"/>
  <c r="BQ13" i="158"/>
  <c r="BQ10" i="158"/>
  <c r="BQ11" i="158"/>
  <c r="BQ9" i="158"/>
  <c r="BQ14" i="158"/>
  <c r="BQ12" i="158"/>
  <c r="BP17" i="158"/>
  <c r="BP16" i="158"/>
  <c r="BP15" i="158"/>
  <c r="BT15" i="158" s="1"/>
  <c r="BP13" i="158"/>
  <c r="BP10" i="158"/>
  <c r="BP11" i="158"/>
  <c r="BP9" i="158"/>
  <c r="BT9" i="158" s="1"/>
  <c r="BP14" i="158"/>
  <c r="BP12" i="158"/>
  <c r="BN17" i="158"/>
  <c r="BN16" i="158"/>
  <c r="BN15" i="158"/>
  <c r="BN13" i="158"/>
  <c r="BN10" i="158"/>
  <c r="BN11" i="158"/>
  <c r="BN9" i="158"/>
  <c r="BN14" i="158"/>
  <c r="BN12" i="158"/>
  <c r="BM17" i="158"/>
  <c r="BM16" i="158"/>
  <c r="BM15" i="158"/>
  <c r="BM13" i="158"/>
  <c r="BM10" i="158"/>
  <c r="BM11" i="158"/>
  <c r="BM9" i="158"/>
  <c r="BM14" i="158"/>
  <c r="BM12" i="158"/>
  <c r="BL17" i="158"/>
  <c r="BL16" i="158"/>
  <c r="BL15" i="158"/>
  <c r="BL13" i="158"/>
  <c r="BL10" i="158"/>
  <c r="BL11" i="158"/>
  <c r="BL9" i="158"/>
  <c r="BL14" i="158"/>
  <c r="BL12" i="158"/>
  <c r="BK17" i="158"/>
  <c r="BK16" i="158"/>
  <c r="BK15" i="158"/>
  <c r="BO15" i="158" s="1"/>
  <c r="BK13" i="158"/>
  <c r="BK10" i="158"/>
  <c r="BK11" i="158"/>
  <c r="BK9" i="158"/>
  <c r="BO9" i="158" s="1"/>
  <c r="BK14" i="158"/>
  <c r="BK12" i="158"/>
  <c r="BC17" i="158"/>
  <c r="BE17" i="158" s="1"/>
  <c r="BC16" i="158"/>
  <c r="BE16" i="158" s="1"/>
  <c r="BC15" i="158"/>
  <c r="BC13" i="158"/>
  <c r="BC10" i="158"/>
  <c r="BE10" i="158" s="1"/>
  <c r="BC11" i="158"/>
  <c r="BE11" i="158" s="1"/>
  <c r="BC9" i="158"/>
  <c r="BE9" i="158" s="1"/>
  <c r="BC14" i="158"/>
  <c r="BC12" i="158"/>
  <c r="BE12" i="158" s="1"/>
  <c r="BD28" i="157"/>
  <c r="BD27" i="157"/>
  <c r="BD26" i="157"/>
  <c r="BD25" i="157"/>
  <c r="BD21" i="157"/>
  <c r="BD20" i="157"/>
  <c r="BD23" i="157"/>
  <c r="BD22" i="157"/>
  <c r="BD17" i="157"/>
  <c r="BD19" i="157"/>
  <c r="BD18" i="157"/>
  <c r="BD24" i="157"/>
  <c r="BD16" i="157"/>
  <c r="BD11" i="157"/>
  <c r="BD15" i="157"/>
  <c r="BD14" i="157"/>
  <c r="BD13" i="157"/>
  <c r="BD10" i="157"/>
  <c r="BD9" i="157"/>
  <c r="BD12" i="157"/>
  <c r="CM29" i="157"/>
  <c r="CM28" i="157"/>
  <c r="CM27" i="157"/>
  <c r="CM26" i="157"/>
  <c r="CM25" i="157"/>
  <c r="CM21" i="157"/>
  <c r="CM20" i="157"/>
  <c r="CM23" i="157"/>
  <c r="CM22" i="157"/>
  <c r="CM17" i="157"/>
  <c r="CM19" i="157"/>
  <c r="CM18" i="157"/>
  <c r="CM24" i="157"/>
  <c r="CM16" i="157"/>
  <c r="CM11" i="157"/>
  <c r="CM15" i="157"/>
  <c r="CM14" i="157"/>
  <c r="CM13" i="157"/>
  <c r="CM10" i="157"/>
  <c r="CM9" i="157"/>
  <c r="CM12" i="157"/>
  <c r="CL29" i="157"/>
  <c r="CL28" i="157"/>
  <c r="CL27" i="157"/>
  <c r="CL26" i="157"/>
  <c r="CL25" i="157"/>
  <c r="CL21" i="157"/>
  <c r="CL20" i="157"/>
  <c r="CL23" i="157"/>
  <c r="CL22" i="157"/>
  <c r="CL17" i="157"/>
  <c r="CL19" i="157"/>
  <c r="CL18" i="157"/>
  <c r="CL24" i="157"/>
  <c r="CL16" i="157"/>
  <c r="CL11" i="157"/>
  <c r="CL15" i="157"/>
  <c r="CL14" i="157"/>
  <c r="CL13" i="157"/>
  <c r="CL10" i="157"/>
  <c r="CL9" i="157"/>
  <c r="CL12" i="157"/>
  <c r="CK29" i="157"/>
  <c r="CK28" i="157"/>
  <c r="CK27" i="157"/>
  <c r="CK26" i="157"/>
  <c r="CK25" i="157"/>
  <c r="CK21" i="157"/>
  <c r="CK20" i="157"/>
  <c r="CK23" i="157"/>
  <c r="CK22" i="157"/>
  <c r="CK17" i="157"/>
  <c r="CK19" i="157"/>
  <c r="CK18" i="157"/>
  <c r="CK24" i="157"/>
  <c r="CK16" i="157"/>
  <c r="CK11" i="157"/>
  <c r="CK15" i="157"/>
  <c r="CK14" i="157"/>
  <c r="CK13" i="157"/>
  <c r="CK10" i="157"/>
  <c r="CK9" i="157"/>
  <c r="CK12" i="157"/>
  <c r="CJ29" i="157"/>
  <c r="CJ28" i="157"/>
  <c r="CJ27" i="157"/>
  <c r="CN27" i="157" s="1"/>
  <c r="CJ26" i="157"/>
  <c r="CJ25" i="157"/>
  <c r="CJ21" i="157"/>
  <c r="CJ20" i="157"/>
  <c r="CN20" i="157" s="1"/>
  <c r="CJ23" i="157"/>
  <c r="CJ22" i="157"/>
  <c r="CJ17" i="157"/>
  <c r="CJ19" i="157"/>
  <c r="CN19" i="157" s="1"/>
  <c r="CJ18" i="157"/>
  <c r="CJ24" i="157"/>
  <c r="CJ16" i="157"/>
  <c r="CJ11" i="157"/>
  <c r="CN11" i="157" s="1"/>
  <c r="CJ15" i="157"/>
  <c r="CJ14" i="157"/>
  <c r="CJ13" i="157"/>
  <c r="CJ10" i="157"/>
  <c r="CN10" i="157" s="1"/>
  <c r="CJ9" i="157"/>
  <c r="CJ12" i="157"/>
  <c r="CH29" i="157"/>
  <c r="CH28" i="157"/>
  <c r="CH27" i="157"/>
  <c r="CH26" i="157"/>
  <c r="CH25" i="157"/>
  <c r="CH21" i="157"/>
  <c r="CH20" i="157"/>
  <c r="CH23" i="157"/>
  <c r="CH22" i="157"/>
  <c r="CH17" i="157"/>
  <c r="CH19" i="157"/>
  <c r="CH18" i="157"/>
  <c r="CH24" i="157"/>
  <c r="CH16" i="157"/>
  <c r="CH11" i="157"/>
  <c r="CH15" i="157"/>
  <c r="CH14" i="157"/>
  <c r="CH13" i="157"/>
  <c r="CH10" i="157"/>
  <c r="CH9" i="157"/>
  <c r="CH12" i="157"/>
  <c r="CG29" i="157"/>
  <c r="CG28" i="157"/>
  <c r="CG27" i="157"/>
  <c r="CG26" i="157"/>
  <c r="CG25" i="157"/>
  <c r="CG21" i="157"/>
  <c r="CG20" i="157"/>
  <c r="CG23" i="157"/>
  <c r="CG22" i="157"/>
  <c r="CG17" i="157"/>
  <c r="CG19" i="157"/>
  <c r="CG18" i="157"/>
  <c r="CG24" i="157"/>
  <c r="CG16" i="157"/>
  <c r="CG11" i="157"/>
  <c r="CG15" i="157"/>
  <c r="CG14" i="157"/>
  <c r="CG13" i="157"/>
  <c r="CG10" i="157"/>
  <c r="CG9" i="157"/>
  <c r="CG12" i="157"/>
  <c r="CF29" i="157"/>
  <c r="CF28" i="157"/>
  <c r="CF27" i="157"/>
  <c r="CF26" i="157"/>
  <c r="CF25" i="157"/>
  <c r="CF21" i="157"/>
  <c r="CF20" i="157"/>
  <c r="CF23" i="157"/>
  <c r="CF22" i="157"/>
  <c r="CF17" i="157"/>
  <c r="CF19" i="157"/>
  <c r="CF18" i="157"/>
  <c r="CF24" i="157"/>
  <c r="CF16" i="157"/>
  <c r="CF11" i="157"/>
  <c r="CF15" i="157"/>
  <c r="CF14" i="157"/>
  <c r="CF13" i="157"/>
  <c r="CF10" i="157"/>
  <c r="CF9" i="157"/>
  <c r="CF12" i="157"/>
  <c r="CE29" i="157"/>
  <c r="CE28" i="157"/>
  <c r="CE27" i="157"/>
  <c r="CI27" i="157" s="1"/>
  <c r="CE26" i="157"/>
  <c r="CE25" i="157"/>
  <c r="CE21" i="157"/>
  <c r="CE20" i="157"/>
  <c r="CI20" i="157" s="1"/>
  <c r="CE23" i="157"/>
  <c r="CE22" i="157"/>
  <c r="CE17" i="157"/>
  <c r="CE19" i="157"/>
  <c r="CI19" i="157" s="1"/>
  <c r="CE18" i="157"/>
  <c r="CE24" i="157"/>
  <c r="CE16" i="157"/>
  <c r="CE11" i="157"/>
  <c r="CI11" i="157" s="1"/>
  <c r="CE15" i="157"/>
  <c r="CE14" i="157"/>
  <c r="CE13" i="157"/>
  <c r="CE10" i="157"/>
  <c r="CI10" i="157" s="1"/>
  <c r="CE9" i="157"/>
  <c r="CE12" i="157"/>
  <c r="CC29" i="157"/>
  <c r="CC28" i="157"/>
  <c r="CC27" i="157"/>
  <c r="CC26" i="157"/>
  <c r="CC25" i="157"/>
  <c r="CC21" i="157"/>
  <c r="CC20" i="157"/>
  <c r="CC23" i="157"/>
  <c r="CC22" i="157"/>
  <c r="CC17" i="157"/>
  <c r="CC19" i="157"/>
  <c r="CC18" i="157"/>
  <c r="CC24" i="157"/>
  <c r="CC16" i="157"/>
  <c r="CC11" i="157"/>
  <c r="CC15" i="157"/>
  <c r="CC14" i="157"/>
  <c r="CC13" i="157"/>
  <c r="CC10" i="157"/>
  <c r="CC9" i="157"/>
  <c r="CC12" i="157"/>
  <c r="CB29" i="157"/>
  <c r="CB28" i="157"/>
  <c r="CB27" i="157"/>
  <c r="CB26" i="157"/>
  <c r="CB25" i="157"/>
  <c r="CB21" i="157"/>
  <c r="CB20" i="157"/>
  <c r="CB23" i="157"/>
  <c r="CB22" i="157"/>
  <c r="CB17" i="157"/>
  <c r="CB19" i="157"/>
  <c r="CB18" i="157"/>
  <c r="CB24" i="157"/>
  <c r="CB16" i="157"/>
  <c r="CB11" i="157"/>
  <c r="CB15" i="157"/>
  <c r="CB14" i="157"/>
  <c r="CB13" i="157"/>
  <c r="CB10" i="157"/>
  <c r="CB9" i="157"/>
  <c r="CB12" i="157"/>
  <c r="CA29" i="157"/>
  <c r="CA28" i="157"/>
  <c r="CA27" i="157"/>
  <c r="CA26" i="157"/>
  <c r="CA25" i="157"/>
  <c r="CA21" i="157"/>
  <c r="CA20" i="157"/>
  <c r="CA23" i="157"/>
  <c r="CA22" i="157"/>
  <c r="CA17" i="157"/>
  <c r="CA19" i="157"/>
  <c r="CA18" i="157"/>
  <c r="CA24" i="157"/>
  <c r="CA16" i="157"/>
  <c r="CA11" i="157"/>
  <c r="CA15" i="157"/>
  <c r="CA14" i="157"/>
  <c r="CA13" i="157"/>
  <c r="CA10" i="157"/>
  <c r="CA9" i="157"/>
  <c r="CA12" i="157"/>
  <c r="BZ29" i="157"/>
  <c r="BZ28" i="157"/>
  <c r="BZ27" i="157"/>
  <c r="CD27" i="157" s="1"/>
  <c r="BZ26" i="157"/>
  <c r="BZ25" i="157"/>
  <c r="BZ21" i="157"/>
  <c r="BZ20" i="157"/>
  <c r="CD20" i="157" s="1"/>
  <c r="BZ23" i="157"/>
  <c r="BZ22" i="157"/>
  <c r="BZ17" i="157"/>
  <c r="BZ19" i="157"/>
  <c r="CD19" i="157" s="1"/>
  <c r="BZ18" i="157"/>
  <c r="BZ24" i="157"/>
  <c r="BZ16" i="157"/>
  <c r="BZ11" i="157"/>
  <c r="CD11" i="157" s="1"/>
  <c r="BZ15" i="157"/>
  <c r="BZ14" i="157"/>
  <c r="BZ13" i="157"/>
  <c r="BZ10" i="157"/>
  <c r="CD10" i="157" s="1"/>
  <c r="BZ9" i="157"/>
  <c r="BZ12" i="157"/>
  <c r="BX29" i="157"/>
  <c r="BX28" i="157"/>
  <c r="BX27" i="157"/>
  <c r="BX26" i="157"/>
  <c r="BX25" i="157"/>
  <c r="BX21" i="157"/>
  <c r="BX20" i="157"/>
  <c r="BX23" i="157"/>
  <c r="BX22" i="157"/>
  <c r="BX17" i="157"/>
  <c r="BX19" i="157"/>
  <c r="BX18" i="157"/>
  <c r="BX24" i="157"/>
  <c r="BX16" i="157"/>
  <c r="BX11" i="157"/>
  <c r="BX15" i="157"/>
  <c r="BX14" i="157"/>
  <c r="BX13" i="157"/>
  <c r="BX10" i="157"/>
  <c r="BX9" i="157"/>
  <c r="BX12" i="157"/>
  <c r="BW29" i="157"/>
  <c r="BW28" i="157"/>
  <c r="BW27" i="157"/>
  <c r="BW26" i="157"/>
  <c r="BW25" i="157"/>
  <c r="BW21" i="157"/>
  <c r="BW20" i="157"/>
  <c r="BW23" i="157"/>
  <c r="BW22" i="157"/>
  <c r="BW17" i="157"/>
  <c r="BW19" i="157"/>
  <c r="BW18" i="157"/>
  <c r="BW24" i="157"/>
  <c r="BW16" i="157"/>
  <c r="BW11" i="157"/>
  <c r="BW15" i="157"/>
  <c r="BW14" i="157"/>
  <c r="BW13" i="157"/>
  <c r="BW10" i="157"/>
  <c r="BW9" i="157"/>
  <c r="BW12" i="157"/>
  <c r="BV29" i="157"/>
  <c r="BV28" i="157"/>
  <c r="BV27" i="157"/>
  <c r="BV26" i="157"/>
  <c r="BV25" i="157"/>
  <c r="BV21" i="157"/>
  <c r="BV20" i="157"/>
  <c r="BV23" i="157"/>
  <c r="BV22" i="157"/>
  <c r="BV17" i="157"/>
  <c r="BV19" i="157"/>
  <c r="BV18" i="157"/>
  <c r="BV24" i="157"/>
  <c r="BV16" i="157"/>
  <c r="BV11" i="157"/>
  <c r="BV15" i="157"/>
  <c r="BV14" i="157"/>
  <c r="BV13" i="157"/>
  <c r="BV10" i="157"/>
  <c r="BV9" i="157"/>
  <c r="BV12" i="157"/>
  <c r="BU29" i="157"/>
  <c r="BU28" i="157"/>
  <c r="BU27" i="157"/>
  <c r="BY27" i="157" s="1"/>
  <c r="BU26" i="157"/>
  <c r="BU25" i="157"/>
  <c r="BU21" i="157"/>
  <c r="BU20" i="157"/>
  <c r="BY20" i="157" s="1"/>
  <c r="BU23" i="157"/>
  <c r="BU22" i="157"/>
  <c r="BU17" i="157"/>
  <c r="BU19" i="157"/>
  <c r="BY19" i="157" s="1"/>
  <c r="BU18" i="157"/>
  <c r="BU24" i="157"/>
  <c r="BU16" i="157"/>
  <c r="BU11" i="157"/>
  <c r="BY11" i="157" s="1"/>
  <c r="BU15" i="157"/>
  <c r="BU14" i="157"/>
  <c r="BU13" i="157"/>
  <c r="BU10" i="157"/>
  <c r="BY10" i="157" s="1"/>
  <c r="BU9" i="157"/>
  <c r="BU12" i="157"/>
  <c r="BS29" i="157"/>
  <c r="BS28" i="157"/>
  <c r="BS27" i="157"/>
  <c r="BS26" i="157"/>
  <c r="BS25" i="157"/>
  <c r="BS21" i="157"/>
  <c r="BS20" i="157"/>
  <c r="BS23" i="157"/>
  <c r="BS22" i="157"/>
  <c r="BS17" i="157"/>
  <c r="BS19" i="157"/>
  <c r="BS18" i="157"/>
  <c r="BS24" i="157"/>
  <c r="BS16" i="157"/>
  <c r="BS11" i="157"/>
  <c r="BS15" i="157"/>
  <c r="BS14" i="157"/>
  <c r="BS13" i="157"/>
  <c r="BS10" i="157"/>
  <c r="BS9" i="157"/>
  <c r="BS12" i="157"/>
  <c r="BR29" i="157"/>
  <c r="BR28" i="157"/>
  <c r="BR27" i="157"/>
  <c r="BR26" i="157"/>
  <c r="BR25" i="157"/>
  <c r="BR21" i="157"/>
  <c r="BR20" i="157"/>
  <c r="BR23" i="157"/>
  <c r="BR22" i="157"/>
  <c r="BR17" i="157"/>
  <c r="BR19" i="157"/>
  <c r="BR18" i="157"/>
  <c r="BR24" i="157"/>
  <c r="BR16" i="157"/>
  <c r="BR11" i="157"/>
  <c r="BR15" i="157"/>
  <c r="BR14" i="157"/>
  <c r="BR13" i="157"/>
  <c r="BR10" i="157"/>
  <c r="BR9" i="157"/>
  <c r="BR12" i="157"/>
  <c r="BQ29" i="157"/>
  <c r="BQ28" i="157"/>
  <c r="BQ27" i="157"/>
  <c r="BQ26" i="157"/>
  <c r="BQ25" i="157"/>
  <c r="BQ21" i="157"/>
  <c r="BQ20" i="157"/>
  <c r="BQ23" i="157"/>
  <c r="BQ22" i="157"/>
  <c r="BQ17" i="157"/>
  <c r="BQ19" i="157"/>
  <c r="BQ18" i="157"/>
  <c r="BQ24" i="157"/>
  <c r="BQ16" i="157"/>
  <c r="BQ11" i="157"/>
  <c r="BQ15" i="157"/>
  <c r="BQ14" i="157"/>
  <c r="BQ13" i="157"/>
  <c r="BQ10" i="157"/>
  <c r="BQ9" i="157"/>
  <c r="BQ12" i="157"/>
  <c r="BP29" i="157"/>
  <c r="BP28" i="157"/>
  <c r="BP27" i="157"/>
  <c r="BT27" i="157" s="1"/>
  <c r="BP26" i="157"/>
  <c r="BP25" i="157"/>
  <c r="BP21" i="157"/>
  <c r="BP20" i="157"/>
  <c r="BT20" i="157" s="1"/>
  <c r="BP23" i="157"/>
  <c r="BP22" i="157"/>
  <c r="BP17" i="157"/>
  <c r="BP19" i="157"/>
  <c r="BT19" i="157" s="1"/>
  <c r="BP18" i="157"/>
  <c r="BP24" i="157"/>
  <c r="BP16" i="157"/>
  <c r="BP11" i="157"/>
  <c r="BT11" i="157" s="1"/>
  <c r="BP15" i="157"/>
  <c r="BP14" i="157"/>
  <c r="BP13" i="157"/>
  <c r="BP10" i="157"/>
  <c r="BT10" i="157" s="1"/>
  <c r="BP9" i="157"/>
  <c r="BP12" i="157"/>
  <c r="BN29" i="157"/>
  <c r="BN28" i="157"/>
  <c r="BN27" i="157"/>
  <c r="BN26" i="157"/>
  <c r="BN25" i="157"/>
  <c r="BN21" i="157"/>
  <c r="BN20" i="157"/>
  <c r="BN23" i="157"/>
  <c r="BN22" i="157"/>
  <c r="BN17" i="157"/>
  <c r="BN19" i="157"/>
  <c r="BN18" i="157"/>
  <c r="BN24" i="157"/>
  <c r="BN16" i="157"/>
  <c r="BN11" i="157"/>
  <c r="BN15" i="157"/>
  <c r="BN14" i="157"/>
  <c r="BN13" i="157"/>
  <c r="BN10" i="157"/>
  <c r="BN9" i="157"/>
  <c r="BN12" i="157"/>
  <c r="BM29" i="157"/>
  <c r="BM28" i="157"/>
  <c r="BM27" i="157"/>
  <c r="BM26" i="157"/>
  <c r="BM25" i="157"/>
  <c r="BM21" i="157"/>
  <c r="BM20" i="157"/>
  <c r="BM23" i="157"/>
  <c r="BM22" i="157"/>
  <c r="BM17" i="157"/>
  <c r="BM19" i="157"/>
  <c r="BM18" i="157"/>
  <c r="BM24" i="157"/>
  <c r="BM16" i="157"/>
  <c r="BM11" i="157"/>
  <c r="BM15" i="157"/>
  <c r="BM14" i="157"/>
  <c r="BM13" i="157"/>
  <c r="BM10" i="157"/>
  <c r="BM9" i="157"/>
  <c r="BM12" i="157"/>
  <c r="BL29" i="157"/>
  <c r="BL28" i="157"/>
  <c r="BL27" i="157"/>
  <c r="BL26" i="157"/>
  <c r="BL25" i="157"/>
  <c r="BL21" i="157"/>
  <c r="BL20" i="157"/>
  <c r="BL23" i="157"/>
  <c r="BL22" i="157"/>
  <c r="BL17" i="157"/>
  <c r="BL19" i="157"/>
  <c r="BL18" i="157"/>
  <c r="BL24" i="157"/>
  <c r="BL16" i="157"/>
  <c r="BL11" i="157"/>
  <c r="BL15" i="157"/>
  <c r="BL14" i="157"/>
  <c r="BL13" i="157"/>
  <c r="BL10" i="157"/>
  <c r="BL9" i="157"/>
  <c r="BL12" i="157"/>
  <c r="BK29" i="157"/>
  <c r="BK28" i="157"/>
  <c r="BK27" i="157"/>
  <c r="BO27" i="157" s="1"/>
  <c r="BK26" i="157"/>
  <c r="BK25" i="157"/>
  <c r="BK21" i="157"/>
  <c r="BK20" i="157"/>
  <c r="BO20" i="157" s="1"/>
  <c r="BK23" i="157"/>
  <c r="BK22" i="157"/>
  <c r="BK17" i="157"/>
  <c r="BK19" i="157"/>
  <c r="BO19" i="157" s="1"/>
  <c r="BK18" i="157"/>
  <c r="BK24" i="157"/>
  <c r="BK16" i="157"/>
  <c r="BK11" i="157"/>
  <c r="BO11" i="157" s="1"/>
  <c r="BK15" i="157"/>
  <c r="BK14" i="157"/>
  <c r="BK13" i="157"/>
  <c r="BK10" i="157"/>
  <c r="BO10" i="157" s="1"/>
  <c r="BK9" i="157"/>
  <c r="BK12" i="157"/>
  <c r="BC28" i="157"/>
  <c r="BE28" i="157" s="1"/>
  <c r="BC27" i="157"/>
  <c r="BC26" i="157"/>
  <c r="BC25" i="157"/>
  <c r="BE25" i="157" s="1"/>
  <c r="BC21" i="157"/>
  <c r="BE21" i="157" s="1"/>
  <c r="BC20" i="157"/>
  <c r="BC23" i="157"/>
  <c r="BC22" i="157"/>
  <c r="BE22" i="157" s="1"/>
  <c r="BC17" i="157"/>
  <c r="BE17" i="157" s="1"/>
  <c r="BC19" i="157"/>
  <c r="BC18" i="157"/>
  <c r="BC24" i="157"/>
  <c r="BE24" i="157" s="1"/>
  <c r="BC16" i="157"/>
  <c r="BE16" i="157" s="1"/>
  <c r="BC11" i="157"/>
  <c r="BC15" i="157"/>
  <c r="BC14" i="157"/>
  <c r="BE14" i="157" s="1"/>
  <c r="BC13" i="157"/>
  <c r="BE13" i="157" s="1"/>
  <c r="BC10" i="157"/>
  <c r="BC9" i="157"/>
  <c r="BC12" i="157"/>
  <c r="BE12" i="157" s="1"/>
  <c r="BE9" i="149"/>
  <c r="BD9" i="149"/>
  <c r="CN9" i="149"/>
  <c r="CM9" i="149"/>
  <c r="CL9" i="149"/>
  <c r="CK9" i="149"/>
  <c r="CJ9" i="149"/>
  <c r="CI9" i="149"/>
  <c r="CH9" i="149"/>
  <c r="CG9" i="149"/>
  <c r="CF9" i="149"/>
  <c r="CE9" i="149"/>
  <c r="CD9" i="149"/>
  <c r="CC9" i="149"/>
  <c r="CB9" i="149"/>
  <c r="CA9" i="149"/>
  <c r="BZ9" i="149"/>
  <c r="BY9" i="149"/>
  <c r="BX9" i="149"/>
  <c r="BW9" i="149"/>
  <c r="BV9" i="149"/>
  <c r="BU9" i="149"/>
  <c r="BT9" i="149"/>
  <c r="BS9" i="149"/>
  <c r="BR9" i="149"/>
  <c r="BQ9" i="149"/>
  <c r="BP9" i="149"/>
  <c r="BO9" i="149"/>
  <c r="BN9" i="149"/>
  <c r="BM9" i="149"/>
  <c r="BL9" i="149"/>
  <c r="BK9" i="149"/>
  <c r="BC9" i="149"/>
  <c r="BD11" i="148"/>
  <c r="BD10" i="148"/>
  <c r="BD9" i="148"/>
  <c r="CM11" i="148"/>
  <c r="CM10" i="148"/>
  <c r="CM9" i="148"/>
  <c r="CL11" i="148"/>
  <c r="CL10" i="148"/>
  <c r="CL9" i="148"/>
  <c r="CK11" i="148"/>
  <c r="CK10" i="148"/>
  <c r="CK9" i="148"/>
  <c r="CJ11" i="148"/>
  <c r="CJ10" i="148"/>
  <c r="CJ9" i="148"/>
  <c r="CN9" i="148" s="1"/>
  <c r="CH11" i="148"/>
  <c r="CH10" i="148"/>
  <c r="CH9" i="148"/>
  <c r="CG11" i="148"/>
  <c r="CG10" i="148"/>
  <c r="CG9" i="148"/>
  <c r="CF11" i="148"/>
  <c r="CF10" i="148"/>
  <c r="CF9" i="148"/>
  <c r="CE11" i="148"/>
  <c r="CE10" i="148"/>
  <c r="CE9" i="148"/>
  <c r="CI9" i="148" s="1"/>
  <c r="CC11" i="148"/>
  <c r="CC10" i="148"/>
  <c r="CC9" i="148"/>
  <c r="CB11" i="148"/>
  <c r="CB10" i="148"/>
  <c r="CB9" i="148"/>
  <c r="CA11" i="148"/>
  <c r="CA10" i="148"/>
  <c r="CA9" i="148"/>
  <c r="BZ11" i="148"/>
  <c r="BZ10" i="148"/>
  <c r="BZ9" i="148"/>
  <c r="BX11" i="148"/>
  <c r="BX10" i="148"/>
  <c r="BX9" i="148"/>
  <c r="BW11" i="148"/>
  <c r="BW10" i="148"/>
  <c r="BW9" i="148"/>
  <c r="BV11" i="148"/>
  <c r="BV10" i="148"/>
  <c r="BV9" i="148"/>
  <c r="BU11" i="148"/>
  <c r="BU10" i="148"/>
  <c r="BU9" i="148"/>
  <c r="BY9" i="148" s="1"/>
  <c r="BS11" i="148"/>
  <c r="BS10" i="148"/>
  <c r="BS9" i="148"/>
  <c r="BR11" i="148"/>
  <c r="BR10" i="148"/>
  <c r="BR9" i="148"/>
  <c r="BQ11" i="148"/>
  <c r="BQ10" i="148"/>
  <c r="BQ9" i="148"/>
  <c r="BP11" i="148"/>
  <c r="BP10" i="148"/>
  <c r="BP9" i="148"/>
  <c r="BN11" i="148"/>
  <c r="BN10" i="148"/>
  <c r="BN9" i="148"/>
  <c r="BM11" i="148"/>
  <c r="BM10" i="148"/>
  <c r="BM9" i="148"/>
  <c r="BL11" i="148"/>
  <c r="BL10" i="148"/>
  <c r="BL9" i="148"/>
  <c r="BK11" i="148"/>
  <c r="BK10" i="148"/>
  <c r="BK9" i="148"/>
  <c r="BC11" i="148"/>
  <c r="BE11" i="148" s="1"/>
  <c r="BC10" i="148"/>
  <c r="BC9" i="148"/>
  <c r="BD29" i="156"/>
  <c r="BD28" i="156"/>
  <c r="BD27" i="156"/>
  <c r="BD26" i="156"/>
  <c r="BD12" i="156"/>
  <c r="BD30" i="156"/>
  <c r="BD24" i="156"/>
  <c r="BD23" i="156"/>
  <c r="BD16" i="156"/>
  <c r="BD22" i="156"/>
  <c r="BD19" i="156"/>
  <c r="BD21" i="156"/>
  <c r="BD15" i="156"/>
  <c r="BD20" i="156"/>
  <c r="BD13" i="156"/>
  <c r="BD14" i="156"/>
  <c r="BD25" i="156"/>
  <c r="BD17" i="156"/>
  <c r="BD18" i="156"/>
  <c r="BD11" i="156"/>
  <c r="BD10" i="156"/>
  <c r="BD9" i="156"/>
  <c r="CM29" i="156"/>
  <c r="CM28" i="156"/>
  <c r="CM27" i="156"/>
  <c r="CM26" i="156"/>
  <c r="CM12" i="156"/>
  <c r="CM30" i="156"/>
  <c r="CM24" i="156"/>
  <c r="CM23" i="156"/>
  <c r="CM16" i="156"/>
  <c r="CM22" i="156"/>
  <c r="CM19" i="156"/>
  <c r="CM21" i="156"/>
  <c r="CM15" i="156"/>
  <c r="CM20" i="156"/>
  <c r="CM13" i="156"/>
  <c r="CM14" i="156"/>
  <c r="CM25" i="156"/>
  <c r="CM17" i="156"/>
  <c r="CM18" i="156"/>
  <c r="CM11" i="156"/>
  <c r="CM10" i="156"/>
  <c r="CM9" i="156"/>
  <c r="CL29" i="156"/>
  <c r="CL28" i="156"/>
  <c r="CL27" i="156"/>
  <c r="CL26" i="156"/>
  <c r="CL12" i="156"/>
  <c r="CL30" i="156"/>
  <c r="CL24" i="156"/>
  <c r="CL23" i="156"/>
  <c r="CL16" i="156"/>
  <c r="CL22" i="156"/>
  <c r="CL19" i="156"/>
  <c r="CL21" i="156"/>
  <c r="CL15" i="156"/>
  <c r="CL20" i="156"/>
  <c r="CL13" i="156"/>
  <c r="CL14" i="156"/>
  <c r="CL25" i="156"/>
  <c r="CL17" i="156"/>
  <c r="CL18" i="156"/>
  <c r="CL11" i="156"/>
  <c r="CL10" i="156"/>
  <c r="CL9" i="156"/>
  <c r="CK29" i="156"/>
  <c r="CK28" i="156"/>
  <c r="CK27" i="156"/>
  <c r="CK26" i="156"/>
  <c r="CK12" i="156"/>
  <c r="CK30" i="156"/>
  <c r="CK24" i="156"/>
  <c r="CK23" i="156"/>
  <c r="CK16" i="156"/>
  <c r="CK22" i="156"/>
  <c r="CK19" i="156"/>
  <c r="CK21" i="156"/>
  <c r="CK15" i="156"/>
  <c r="CK20" i="156"/>
  <c r="CK13" i="156"/>
  <c r="CK14" i="156"/>
  <c r="CK25" i="156"/>
  <c r="CK17" i="156"/>
  <c r="CK18" i="156"/>
  <c r="CK11" i="156"/>
  <c r="CK10" i="156"/>
  <c r="CK9" i="156"/>
  <c r="CJ29" i="156"/>
  <c r="CN29" i="156" s="1"/>
  <c r="CJ28" i="156"/>
  <c r="CN28" i="156" s="1"/>
  <c r="CJ27" i="156"/>
  <c r="CN27" i="156" s="1"/>
  <c r="CJ26" i="156"/>
  <c r="CN26" i="156" s="1"/>
  <c r="CJ12" i="156"/>
  <c r="CN12" i="156" s="1"/>
  <c r="CJ30" i="156"/>
  <c r="CN30" i="156" s="1"/>
  <c r="CJ24" i="156"/>
  <c r="CN24" i="156" s="1"/>
  <c r="CJ23" i="156"/>
  <c r="CN23" i="156" s="1"/>
  <c r="CJ16" i="156"/>
  <c r="CN16" i="156" s="1"/>
  <c r="CJ22" i="156"/>
  <c r="CN22" i="156" s="1"/>
  <c r="CJ19" i="156"/>
  <c r="CN19" i="156" s="1"/>
  <c r="CJ21" i="156"/>
  <c r="CN21" i="156" s="1"/>
  <c r="CJ15" i="156"/>
  <c r="CN15" i="156" s="1"/>
  <c r="CJ20" i="156"/>
  <c r="CN20" i="156" s="1"/>
  <c r="CJ13" i="156"/>
  <c r="CN13" i="156" s="1"/>
  <c r="CJ14" i="156"/>
  <c r="CN14" i="156" s="1"/>
  <c r="CJ25" i="156"/>
  <c r="CN25" i="156" s="1"/>
  <c r="CJ17" i="156"/>
  <c r="CN17" i="156" s="1"/>
  <c r="CJ18" i="156"/>
  <c r="CN18" i="156" s="1"/>
  <c r="CJ11" i="156"/>
  <c r="CN11" i="156" s="1"/>
  <c r="CJ10" i="156"/>
  <c r="CN10" i="156" s="1"/>
  <c r="CJ9" i="156"/>
  <c r="CN9" i="156" s="1"/>
  <c r="CH29" i="156"/>
  <c r="CH28" i="156"/>
  <c r="CH27" i="156"/>
  <c r="CH26" i="156"/>
  <c r="CH12" i="156"/>
  <c r="CH30" i="156"/>
  <c r="CH24" i="156"/>
  <c r="CH23" i="156"/>
  <c r="CH16" i="156"/>
  <c r="CH22" i="156"/>
  <c r="CH19" i="156"/>
  <c r="CH21" i="156"/>
  <c r="CH15" i="156"/>
  <c r="CH20" i="156"/>
  <c r="CH13" i="156"/>
  <c r="CH14" i="156"/>
  <c r="CH25" i="156"/>
  <c r="CH17" i="156"/>
  <c r="CH18" i="156"/>
  <c r="CH11" i="156"/>
  <c r="CH10" i="156"/>
  <c r="CH9" i="156"/>
  <c r="CG29" i="156"/>
  <c r="CG28" i="156"/>
  <c r="CG27" i="156"/>
  <c r="CG26" i="156"/>
  <c r="CG12" i="156"/>
  <c r="CG30" i="156"/>
  <c r="CG24" i="156"/>
  <c r="CG23" i="156"/>
  <c r="CG16" i="156"/>
  <c r="CG22" i="156"/>
  <c r="CG19" i="156"/>
  <c r="CG21" i="156"/>
  <c r="CG15" i="156"/>
  <c r="CG20" i="156"/>
  <c r="CG13" i="156"/>
  <c r="CG14" i="156"/>
  <c r="CG25" i="156"/>
  <c r="CG17" i="156"/>
  <c r="CG18" i="156"/>
  <c r="CG11" i="156"/>
  <c r="CG10" i="156"/>
  <c r="CG9" i="156"/>
  <c r="CF29" i="156"/>
  <c r="CF28" i="156"/>
  <c r="CF27" i="156"/>
  <c r="CF26" i="156"/>
  <c r="CF12" i="156"/>
  <c r="CF30" i="156"/>
  <c r="CF24" i="156"/>
  <c r="CF23" i="156"/>
  <c r="CF16" i="156"/>
  <c r="CF22" i="156"/>
  <c r="CF19" i="156"/>
  <c r="CF21" i="156"/>
  <c r="CF15" i="156"/>
  <c r="CF20" i="156"/>
  <c r="CF13" i="156"/>
  <c r="CF14" i="156"/>
  <c r="CF25" i="156"/>
  <c r="CF17" i="156"/>
  <c r="CF18" i="156"/>
  <c r="CF11" i="156"/>
  <c r="CF10" i="156"/>
  <c r="CF9" i="156"/>
  <c r="CE29" i="156"/>
  <c r="CI29" i="156" s="1"/>
  <c r="CE28" i="156"/>
  <c r="CI28" i="156" s="1"/>
  <c r="CE27" i="156"/>
  <c r="CI27" i="156" s="1"/>
  <c r="CE26" i="156"/>
  <c r="CI26" i="156" s="1"/>
  <c r="CE12" i="156"/>
  <c r="CI12" i="156" s="1"/>
  <c r="CE30" i="156"/>
  <c r="CI30" i="156" s="1"/>
  <c r="CE24" i="156"/>
  <c r="CI24" i="156" s="1"/>
  <c r="CE23" i="156"/>
  <c r="CI23" i="156" s="1"/>
  <c r="CE16" i="156"/>
  <c r="CI16" i="156" s="1"/>
  <c r="CE22" i="156"/>
  <c r="CI22" i="156" s="1"/>
  <c r="CE19" i="156"/>
  <c r="CI19" i="156" s="1"/>
  <c r="CE21" i="156"/>
  <c r="CI21" i="156" s="1"/>
  <c r="CE15" i="156"/>
  <c r="CI15" i="156" s="1"/>
  <c r="CE20" i="156"/>
  <c r="CI20" i="156" s="1"/>
  <c r="CE13" i="156"/>
  <c r="CI13" i="156" s="1"/>
  <c r="CE14" i="156"/>
  <c r="CI14" i="156" s="1"/>
  <c r="CE25" i="156"/>
  <c r="CI25" i="156" s="1"/>
  <c r="CE17" i="156"/>
  <c r="CI17" i="156" s="1"/>
  <c r="CE18" i="156"/>
  <c r="CI18" i="156" s="1"/>
  <c r="CE11" i="156"/>
  <c r="CI11" i="156" s="1"/>
  <c r="CE10" i="156"/>
  <c r="CI10" i="156" s="1"/>
  <c r="CE9" i="156"/>
  <c r="CI9" i="156" s="1"/>
  <c r="CC29" i="156"/>
  <c r="CC28" i="156"/>
  <c r="CC27" i="156"/>
  <c r="CC26" i="156"/>
  <c r="CC12" i="156"/>
  <c r="CC30" i="156"/>
  <c r="CC24" i="156"/>
  <c r="CC23" i="156"/>
  <c r="CC16" i="156"/>
  <c r="CC22" i="156"/>
  <c r="CC19" i="156"/>
  <c r="CC21" i="156"/>
  <c r="CC15" i="156"/>
  <c r="CC20" i="156"/>
  <c r="CC13" i="156"/>
  <c r="CC14" i="156"/>
  <c r="CC25" i="156"/>
  <c r="CC17" i="156"/>
  <c r="CC18" i="156"/>
  <c r="CC11" i="156"/>
  <c r="CC10" i="156"/>
  <c r="CC9" i="156"/>
  <c r="CB29" i="156"/>
  <c r="CB28" i="156"/>
  <c r="CB27" i="156"/>
  <c r="CB26" i="156"/>
  <c r="CB12" i="156"/>
  <c r="CB30" i="156"/>
  <c r="CB24" i="156"/>
  <c r="CB23" i="156"/>
  <c r="CB16" i="156"/>
  <c r="CB22" i="156"/>
  <c r="CB19" i="156"/>
  <c r="CB21" i="156"/>
  <c r="CB15" i="156"/>
  <c r="CB20" i="156"/>
  <c r="CB13" i="156"/>
  <c r="CB14" i="156"/>
  <c r="CB25" i="156"/>
  <c r="CB17" i="156"/>
  <c r="CB18" i="156"/>
  <c r="CB11" i="156"/>
  <c r="CB10" i="156"/>
  <c r="CB9" i="156"/>
  <c r="CA29" i="156"/>
  <c r="CA28" i="156"/>
  <c r="CA27" i="156"/>
  <c r="CA26" i="156"/>
  <c r="CA12" i="156"/>
  <c r="CA30" i="156"/>
  <c r="CA24" i="156"/>
  <c r="CA23" i="156"/>
  <c r="CA16" i="156"/>
  <c r="CA22" i="156"/>
  <c r="CA19" i="156"/>
  <c r="CA21" i="156"/>
  <c r="CA15" i="156"/>
  <c r="CA20" i="156"/>
  <c r="CA13" i="156"/>
  <c r="CA14" i="156"/>
  <c r="CA25" i="156"/>
  <c r="CA17" i="156"/>
  <c r="CA18" i="156"/>
  <c r="CA11" i="156"/>
  <c r="CA10" i="156"/>
  <c r="CA9" i="156"/>
  <c r="BZ29" i="156"/>
  <c r="CD29" i="156" s="1"/>
  <c r="BZ28" i="156"/>
  <c r="CD28" i="156" s="1"/>
  <c r="BZ27" i="156"/>
  <c r="CD27" i="156" s="1"/>
  <c r="BZ26" i="156"/>
  <c r="CD26" i="156" s="1"/>
  <c r="BZ12" i="156"/>
  <c r="CD12" i="156" s="1"/>
  <c r="BZ30" i="156"/>
  <c r="CD30" i="156" s="1"/>
  <c r="BZ24" i="156"/>
  <c r="CD24" i="156" s="1"/>
  <c r="BZ23" i="156"/>
  <c r="CD23" i="156" s="1"/>
  <c r="BZ16" i="156"/>
  <c r="CD16" i="156" s="1"/>
  <c r="BZ22" i="156"/>
  <c r="CD22" i="156" s="1"/>
  <c r="BZ19" i="156"/>
  <c r="CD19" i="156" s="1"/>
  <c r="BZ21" i="156"/>
  <c r="CD21" i="156" s="1"/>
  <c r="BZ15" i="156"/>
  <c r="CD15" i="156" s="1"/>
  <c r="BZ20" i="156"/>
  <c r="CD20" i="156" s="1"/>
  <c r="BZ13" i="156"/>
  <c r="CD13" i="156" s="1"/>
  <c r="BZ14" i="156"/>
  <c r="CD14" i="156" s="1"/>
  <c r="BZ25" i="156"/>
  <c r="CD25" i="156" s="1"/>
  <c r="BZ17" i="156"/>
  <c r="CD17" i="156" s="1"/>
  <c r="BZ18" i="156"/>
  <c r="CD18" i="156" s="1"/>
  <c r="BZ11" i="156"/>
  <c r="CD11" i="156" s="1"/>
  <c r="BZ10" i="156"/>
  <c r="CD10" i="156" s="1"/>
  <c r="BZ9" i="156"/>
  <c r="CD9" i="156" s="1"/>
  <c r="BX29" i="156"/>
  <c r="BX28" i="156"/>
  <c r="BX27" i="156"/>
  <c r="BX26" i="156"/>
  <c r="BX12" i="156"/>
  <c r="BX30" i="156"/>
  <c r="BX24" i="156"/>
  <c r="BX23" i="156"/>
  <c r="BX16" i="156"/>
  <c r="BX22" i="156"/>
  <c r="BX19" i="156"/>
  <c r="BX21" i="156"/>
  <c r="BX15" i="156"/>
  <c r="BX20" i="156"/>
  <c r="BX13" i="156"/>
  <c r="BX14" i="156"/>
  <c r="BX25" i="156"/>
  <c r="BX17" i="156"/>
  <c r="BX18" i="156"/>
  <c r="BX11" i="156"/>
  <c r="BX10" i="156"/>
  <c r="BX9" i="156"/>
  <c r="BW29" i="156"/>
  <c r="BW28" i="156"/>
  <c r="BW27" i="156"/>
  <c r="BW26" i="156"/>
  <c r="BW12" i="156"/>
  <c r="BW30" i="156"/>
  <c r="BW24" i="156"/>
  <c r="BW23" i="156"/>
  <c r="BW16" i="156"/>
  <c r="BW22" i="156"/>
  <c r="BW19" i="156"/>
  <c r="BW21" i="156"/>
  <c r="BW15" i="156"/>
  <c r="BW20" i="156"/>
  <c r="BW13" i="156"/>
  <c r="BW14" i="156"/>
  <c r="BW25" i="156"/>
  <c r="BW17" i="156"/>
  <c r="BW18" i="156"/>
  <c r="BW11" i="156"/>
  <c r="BW10" i="156"/>
  <c r="BW9" i="156"/>
  <c r="BV29" i="156"/>
  <c r="BV28" i="156"/>
  <c r="BV27" i="156"/>
  <c r="BV26" i="156"/>
  <c r="BV12" i="156"/>
  <c r="BV30" i="156"/>
  <c r="BV24" i="156"/>
  <c r="BV23" i="156"/>
  <c r="BV16" i="156"/>
  <c r="BV22" i="156"/>
  <c r="BV19" i="156"/>
  <c r="BV21" i="156"/>
  <c r="BV15" i="156"/>
  <c r="BV20" i="156"/>
  <c r="BV13" i="156"/>
  <c r="BV14" i="156"/>
  <c r="BV25" i="156"/>
  <c r="BV17" i="156"/>
  <c r="BV18" i="156"/>
  <c r="BV11" i="156"/>
  <c r="BV10" i="156"/>
  <c r="BV9" i="156"/>
  <c r="BU29" i="156"/>
  <c r="BY29" i="156" s="1"/>
  <c r="BU28" i="156"/>
  <c r="BY28" i="156" s="1"/>
  <c r="BU27" i="156"/>
  <c r="BY27" i="156" s="1"/>
  <c r="BU26" i="156"/>
  <c r="BY26" i="156" s="1"/>
  <c r="BU12" i="156"/>
  <c r="BY12" i="156" s="1"/>
  <c r="BU30" i="156"/>
  <c r="BY30" i="156" s="1"/>
  <c r="BU24" i="156"/>
  <c r="BY24" i="156" s="1"/>
  <c r="BU23" i="156"/>
  <c r="BY23" i="156" s="1"/>
  <c r="BU16" i="156"/>
  <c r="BY16" i="156" s="1"/>
  <c r="BU22" i="156"/>
  <c r="BY22" i="156" s="1"/>
  <c r="BU19" i="156"/>
  <c r="BY19" i="156" s="1"/>
  <c r="BU21" i="156"/>
  <c r="BY21" i="156" s="1"/>
  <c r="BU15" i="156"/>
  <c r="BY15" i="156" s="1"/>
  <c r="BU20" i="156"/>
  <c r="BY20" i="156" s="1"/>
  <c r="BU13" i="156"/>
  <c r="BY13" i="156" s="1"/>
  <c r="BU14" i="156"/>
  <c r="BY14" i="156" s="1"/>
  <c r="BU25" i="156"/>
  <c r="BY25" i="156" s="1"/>
  <c r="BU17" i="156"/>
  <c r="BY17" i="156" s="1"/>
  <c r="BU18" i="156"/>
  <c r="BY18" i="156" s="1"/>
  <c r="BU11" i="156"/>
  <c r="BY11" i="156" s="1"/>
  <c r="BU10" i="156"/>
  <c r="BY10" i="156" s="1"/>
  <c r="BU9" i="156"/>
  <c r="BY9" i="156" s="1"/>
  <c r="BS29" i="156"/>
  <c r="BS28" i="156"/>
  <c r="BS27" i="156"/>
  <c r="BS26" i="156"/>
  <c r="BS12" i="156"/>
  <c r="BS30" i="156"/>
  <c r="BS24" i="156"/>
  <c r="BS23" i="156"/>
  <c r="BS16" i="156"/>
  <c r="BS22" i="156"/>
  <c r="BS19" i="156"/>
  <c r="BS21" i="156"/>
  <c r="BS15" i="156"/>
  <c r="BS20" i="156"/>
  <c r="BS13" i="156"/>
  <c r="BS14" i="156"/>
  <c r="BS25" i="156"/>
  <c r="BS17" i="156"/>
  <c r="BS18" i="156"/>
  <c r="BS11" i="156"/>
  <c r="BS10" i="156"/>
  <c r="BS9" i="156"/>
  <c r="BR29" i="156"/>
  <c r="BR28" i="156"/>
  <c r="BR27" i="156"/>
  <c r="BR26" i="156"/>
  <c r="BR12" i="156"/>
  <c r="BR30" i="156"/>
  <c r="BR24" i="156"/>
  <c r="BR23" i="156"/>
  <c r="BR16" i="156"/>
  <c r="BR22" i="156"/>
  <c r="BR19" i="156"/>
  <c r="BR21" i="156"/>
  <c r="BR15" i="156"/>
  <c r="BR20" i="156"/>
  <c r="BR13" i="156"/>
  <c r="BR14" i="156"/>
  <c r="BR25" i="156"/>
  <c r="BR17" i="156"/>
  <c r="BR18" i="156"/>
  <c r="BR11" i="156"/>
  <c r="BR10" i="156"/>
  <c r="BR9" i="156"/>
  <c r="BQ29" i="156"/>
  <c r="BQ28" i="156"/>
  <c r="BQ27" i="156"/>
  <c r="BQ26" i="156"/>
  <c r="BQ12" i="156"/>
  <c r="BQ30" i="156"/>
  <c r="BQ24" i="156"/>
  <c r="BQ23" i="156"/>
  <c r="BQ16" i="156"/>
  <c r="BQ22" i="156"/>
  <c r="BQ19" i="156"/>
  <c r="BQ21" i="156"/>
  <c r="BQ15" i="156"/>
  <c r="BQ20" i="156"/>
  <c r="BQ13" i="156"/>
  <c r="BQ14" i="156"/>
  <c r="BQ25" i="156"/>
  <c r="BQ17" i="156"/>
  <c r="BQ18" i="156"/>
  <c r="BQ11" i="156"/>
  <c r="BQ10" i="156"/>
  <c r="BQ9" i="156"/>
  <c r="BP29" i="156"/>
  <c r="BT29" i="156" s="1"/>
  <c r="BP28" i="156"/>
  <c r="BT28" i="156" s="1"/>
  <c r="BP27" i="156"/>
  <c r="BT27" i="156" s="1"/>
  <c r="BP26" i="156"/>
  <c r="BT26" i="156" s="1"/>
  <c r="BP12" i="156"/>
  <c r="BT12" i="156" s="1"/>
  <c r="BP30" i="156"/>
  <c r="BT30" i="156" s="1"/>
  <c r="BP24" i="156"/>
  <c r="BT24" i="156" s="1"/>
  <c r="BP23" i="156"/>
  <c r="BT23" i="156" s="1"/>
  <c r="BP16" i="156"/>
  <c r="BT16" i="156" s="1"/>
  <c r="BP22" i="156"/>
  <c r="BT22" i="156" s="1"/>
  <c r="BP19" i="156"/>
  <c r="BT19" i="156" s="1"/>
  <c r="BP21" i="156"/>
  <c r="BT21" i="156" s="1"/>
  <c r="BP15" i="156"/>
  <c r="BT15" i="156" s="1"/>
  <c r="BP20" i="156"/>
  <c r="BT20" i="156" s="1"/>
  <c r="BP13" i="156"/>
  <c r="BT13" i="156" s="1"/>
  <c r="BP14" i="156"/>
  <c r="BT14" i="156" s="1"/>
  <c r="BP25" i="156"/>
  <c r="BT25" i="156" s="1"/>
  <c r="BP17" i="156"/>
  <c r="BT17" i="156" s="1"/>
  <c r="BP18" i="156"/>
  <c r="BT18" i="156" s="1"/>
  <c r="BP11" i="156"/>
  <c r="BT11" i="156" s="1"/>
  <c r="BP10" i="156"/>
  <c r="BT10" i="156" s="1"/>
  <c r="BP9" i="156"/>
  <c r="BT9" i="156" s="1"/>
  <c r="BN29" i="156"/>
  <c r="BN28" i="156"/>
  <c r="BN27" i="156"/>
  <c r="BN26" i="156"/>
  <c r="BN12" i="156"/>
  <c r="BN30" i="156"/>
  <c r="BN24" i="156"/>
  <c r="BN23" i="156"/>
  <c r="BN16" i="156"/>
  <c r="BN22" i="156"/>
  <c r="BN19" i="156"/>
  <c r="BN21" i="156"/>
  <c r="BN15" i="156"/>
  <c r="BN20" i="156"/>
  <c r="BN13" i="156"/>
  <c r="BN14" i="156"/>
  <c r="BN25" i="156"/>
  <c r="BN17" i="156"/>
  <c r="BN18" i="156"/>
  <c r="BN11" i="156"/>
  <c r="BN10" i="156"/>
  <c r="BN9" i="156"/>
  <c r="BM29" i="156"/>
  <c r="BM28" i="156"/>
  <c r="BM27" i="156"/>
  <c r="BM26" i="156"/>
  <c r="BM12" i="156"/>
  <c r="BM30" i="156"/>
  <c r="BM24" i="156"/>
  <c r="BM23" i="156"/>
  <c r="BM16" i="156"/>
  <c r="BM22" i="156"/>
  <c r="BM19" i="156"/>
  <c r="BM21" i="156"/>
  <c r="BM15" i="156"/>
  <c r="BM20" i="156"/>
  <c r="BM13" i="156"/>
  <c r="BM14" i="156"/>
  <c r="BM25" i="156"/>
  <c r="BM17" i="156"/>
  <c r="BM18" i="156"/>
  <c r="BM11" i="156"/>
  <c r="BM10" i="156"/>
  <c r="BM9" i="156"/>
  <c r="BL29" i="156"/>
  <c r="BL28" i="156"/>
  <c r="BL27" i="156"/>
  <c r="BL26" i="156"/>
  <c r="BL12" i="156"/>
  <c r="BL30" i="156"/>
  <c r="BL24" i="156"/>
  <c r="BL23" i="156"/>
  <c r="BL16" i="156"/>
  <c r="BL22" i="156"/>
  <c r="BL19" i="156"/>
  <c r="BL21" i="156"/>
  <c r="BL15" i="156"/>
  <c r="BL20" i="156"/>
  <c r="BL13" i="156"/>
  <c r="BL14" i="156"/>
  <c r="BL25" i="156"/>
  <c r="BL17" i="156"/>
  <c r="BL18" i="156"/>
  <c r="BL11" i="156"/>
  <c r="BL10" i="156"/>
  <c r="BL9" i="156"/>
  <c r="BK29" i="156"/>
  <c r="BO29" i="156" s="1"/>
  <c r="BK28" i="156"/>
  <c r="BO28" i="156" s="1"/>
  <c r="BK27" i="156"/>
  <c r="BO27" i="156" s="1"/>
  <c r="BK26" i="156"/>
  <c r="BO26" i="156" s="1"/>
  <c r="BK12" i="156"/>
  <c r="BO12" i="156" s="1"/>
  <c r="BK30" i="156"/>
  <c r="BO30" i="156" s="1"/>
  <c r="BK24" i="156"/>
  <c r="BO24" i="156" s="1"/>
  <c r="BK23" i="156"/>
  <c r="BO23" i="156" s="1"/>
  <c r="BK16" i="156"/>
  <c r="BO16" i="156" s="1"/>
  <c r="BK22" i="156"/>
  <c r="BO22" i="156" s="1"/>
  <c r="BK19" i="156"/>
  <c r="BO19" i="156" s="1"/>
  <c r="BK21" i="156"/>
  <c r="BO21" i="156" s="1"/>
  <c r="BK15" i="156"/>
  <c r="BO15" i="156" s="1"/>
  <c r="BK20" i="156"/>
  <c r="BO20" i="156" s="1"/>
  <c r="BK13" i="156"/>
  <c r="BO13" i="156" s="1"/>
  <c r="BK14" i="156"/>
  <c r="BO14" i="156" s="1"/>
  <c r="BK25" i="156"/>
  <c r="BO25" i="156" s="1"/>
  <c r="BK17" i="156"/>
  <c r="BO17" i="156" s="1"/>
  <c r="BK18" i="156"/>
  <c r="BO18" i="156" s="1"/>
  <c r="BK11" i="156"/>
  <c r="BO11" i="156" s="1"/>
  <c r="BK10" i="156"/>
  <c r="BO10" i="156" s="1"/>
  <c r="BK9" i="156"/>
  <c r="BO9" i="156" s="1"/>
  <c r="BC29" i="156"/>
  <c r="BC28" i="156"/>
  <c r="BC27" i="156"/>
  <c r="BC26" i="156"/>
  <c r="BC12" i="156"/>
  <c r="BC30" i="156"/>
  <c r="BC24" i="156"/>
  <c r="BC23" i="156"/>
  <c r="BC16" i="156"/>
  <c r="BC22" i="156"/>
  <c r="BC19" i="156"/>
  <c r="BC21" i="156"/>
  <c r="BC15" i="156"/>
  <c r="BC20" i="156"/>
  <c r="BC13" i="156"/>
  <c r="BC14" i="156"/>
  <c r="BC25" i="156"/>
  <c r="BC17" i="156"/>
  <c r="BE17" i="156" s="1"/>
  <c r="BC18" i="156"/>
  <c r="BC11" i="156"/>
  <c r="BC10" i="156"/>
  <c r="BE10" i="156" s="1"/>
  <c r="BC9" i="156"/>
  <c r="BD15" i="155"/>
  <c r="BD13" i="155"/>
  <c r="BD12" i="155"/>
  <c r="BD10" i="155"/>
  <c r="BD14" i="155"/>
  <c r="BD11" i="155"/>
  <c r="BD9" i="155"/>
  <c r="CM15" i="155"/>
  <c r="CM13" i="155"/>
  <c r="CM12" i="155"/>
  <c r="CM10" i="155"/>
  <c r="CM14" i="155"/>
  <c r="CM11" i="155"/>
  <c r="CM9" i="155"/>
  <c r="CL15" i="155"/>
  <c r="CL13" i="155"/>
  <c r="CL12" i="155"/>
  <c r="CL10" i="155"/>
  <c r="CL14" i="155"/>
  <c r="CL11" i="155"/>
  <c r="CL9" i="155"/>
  <c r="CK15" i="155"/>
  <c r="CK13" i="155"/>
  <c r="CK12" i="155"/>
  <c r="CK10" i="155"/>
  <c r="CK14" i="155"/>
  <c r="CK11" i="155"/>
  <c r="CK9" i="155"/>
  <c r="CJ15" i="155"/>
  <c r="CN15" i="155" s="1"/>
  <c r="CJ13" i="155"/>
  <c r="CJ12" i="155"/>
  <c r="CJ10" i="155"/>
  <c r="CN10" i="155" s="1"/>
  <c r="CJ14" i="155"/>
  <c r="CN14" i="155" s="1"/>
  <c r="CJ11" i="155"/>
  <c r="CJ9" i="155"/>
  <c r="CH15" i="155"/>
  <c r="CH13" i="155"/>
  <c r="CH12" i="155"/>
  <c r="CH10" i="155"/>
  <c r="CH14" i="155"/>
  <c r="CH11" i="155"/>
  <c r="CH9" i="155"/>
  <c r="CG15" i="155"/>
  <c r="CG13" i="155"/>
  <c r="CG12" i="155"/>
  <c r="CG10" i="155"/>
  <c r="CG14" i="155"/>
  <c r="CG11" i="155"/>
  <c r="CG9" i="155"/>
  <c r="CF15" i="155"/>
  <c r="CF13" i="155"/>
  <c r="CF12" i="155"/>
  <c r="CF10" i="155"/>
  <c r="CF14" i="155"/>
  <c r="CF11" i="155"/>
  <c r="CF9" i="155"/>
  <c r="CE15" i="155"/>
  <c r="CI15" i="155" s="1"/>
  <c r="CE13" i="155"/>
  <c r="CE12" i="155"/>
  <c r="CE10" i="155"/>
  <c r="CI10" i="155" s="1"/>
  <c r="CE14" i="155"/>
  <c r="CI14" i="155" s="1"/>
  <c r="CE11" i="155"/>
  <c r="CE9" i="155"/>
  <c r="CC15" i="155"/>
  <c r="CC13" i="155"/>
  <c r="CC12" i="155"/>
  <c r="CC10" i="155"/>
  <c r="CC14" i="155"/>
  <c r="CC11" i="155"/>
  <c r="CC9" i="155"/>
  <c r="CB15" i="155"/>
  <c r="CB13" i="155"/>
  <c r="CB12" i="155"/>
  <c r="CB10" i="155"/>
  <c r="CB14" i="155"/>
  <c r="CB11" i="155"/>
  <c r="CB9" i="155"/>
  <c r="CA15" i="155"/>
  <c r="CA13" i="155"/>
  <c r="CA12" i="155"/>
  <c r="CA10" i="155"/>
  <c r="CA14" i="155"/>
  <c r="CA11" i="155"/>
  <c r="CA9" i="155"/>
  <c r="BZ15" i="155"/>
  <c r="CD15" i="155" s="1"/>
  <c r="BZ13" i="155"/>
  <c r="BZ12" i="155"/>
  <c r="BZ10" i="155"/>
  <c r="CD10" i="155" s="1"/>
  <c r="BZ14" i="155"/>
  <c r="CD14" i="155" s="1"/>
  <c r="BZ11" i="155"/>
  <c r="BZ9" i="155"/>
  <c r="BX15" i="155"/>
  <c r="BX13" i="155"/>
  <c r="BX12" i="155"/>
  <c r="BX10" i="155"/>
  <c r="BX14" i="155"/>
  <c r="BX11" i="155"/>
  <c r="BX9" i="155"/>
  <c r="BW15" i="155"/>
  <c r="BW13" i="155"/>
  <c r="BW12" i="155"/>
  <c r="BW10" i="155"/>
  <c r="BW14" i="155"/>
  <c r="BW11" i="155"/>
  <c r="BW9" i="155"/>
  <c r="BV15" i="155"/>
  <c r="BV13" i="155"/>
  <c r="BV12" i="155"/>
  <c r="BV10" i="155"/>
  <c r="BV14" i="155"/>
  <c r="BV11" i="155"/>
  <c r="BV9" i="155"/>
  <c r="BU15" i="155"/>
  <c r="BY15" i="155" s="1"/>
  <c r="BU13" i="155"/>
  <c r="BU12" i="155"/>
  <c r="BU10" i="155"/>
  <c r="BY10" i="155" s="1"/>
  <c r="BU14" i="155"/>
  <c r="BY14" i="155" s="1"/>
  <c r="BU11" i="155"/>
  <c r="BU9" i="155"/>
  <c r="BS15" i="155"/>
  <c r="BS13" i="155"/>
  <c r="BS12" i="155"/>
  <c r="BS10" i="155"/>
  <c r="BS14" i="155"/>
  <c r="BS11" i="155"/>
  <c r="BS9" i="155"/>
  <c r="BR15" i="155"/>
  <c r="BR13" i="155"/>
  <c r="BR12" i="155"/>
  <c r="BR10" i="155"/>
  <c r="BR14" i="155"/>
  <c r="BR11" i="155"/>
  <c r="BR9" i="155"/>
  <c r="BQ15" i="155"/>
  <c r="BQ13" i="155"/>
  <c r="BQ12" i="155"/>
  <c r="BQ10" i="155"/>
  <c r="BQ14" i="155"/>
  <c r="BQ11" i="155"/>
  <c r="BQ9" i="155"/>
  <c r="BP15" i="155"/>
  <c r="BT15" i="155" s="1"/>
  <c r="BP13" i="155"/>
  <c r="BP12" i="155"/>
  <c r="BP10" i="155"/>
  <c r="BT10" i="155" s="1"/>
  <c r="BP14" i="155"/>
  <c r="BT14" i="155" s="1"/>
  <c r="BP11" i="155"/>
  <c r="BP9" i="155"/>
  <c r="BN15" i="155"/>
  <c r="BN13" i="155"/>
  <c r="BN12" i="155"/>
  <c r="BN10" i="155"/>
  <c r="BN14" i="155"/>
  <c r="BN11" i="155"/>
  <c r="BN9" i="155"/>
  <c r="BM15" i="155"/>
  <c r="BM13" i="155"/>
  <c r="BM12" i="155"/>
  <c r="BM10" i="155"/>
  <c r="BM14" i="155"/>
  <c r="BM11" i="155"/>
  <c r="BM9" i="155"/>
  <c r="BL15" i="155"/>
  <c r="BL13" i="155"/>
  <c r="BL12" i="155"/>
  <c r="BL10" i="155"/>
  <c r="BL14" i="155"/>
  <c r="BL11" i="155"/>
  <c r="BL9" i="155"/>
  <c r="BK15" i="155"/>
  <c r="BO15" i="155" s="1"/>
  <c r="BK13" i="155"/>
  <c r="BK12" i="155"/>
  <c r="BK10" i="155"/>
  <c r="BO10" i="155" s="1"/>
  <c r="BK14" i="155"/>
  <c r="BO14" i="155" s="1"/>
  <c r="BK11" i="155"/>
  <c r="BK9" i="155"/>
  <c r="BC15" i="155"/>
  <c r="BC13" i="155"/>
  <c r="BE13" i="155" s="1"/>
  <c r="BC12" i="155"/>
  <c r="BC10" i="155"/>
  <c r="BC14" i="155"/>
  <c r="BC11" i="155"/>
  <c r="BE11" i="155" s="1"/>
  <c r="BC9" i="155"/>
  <c r="BD11" i="137"/>
  <c r="BD10" i="137"/>
  <c r="BD9" i="137"/>
  <c r="CM11" i="137"/>
  <c r="CM10" i="137"/>
  <c r="CM9" i="137"/>
  <c r="CL11" i="137"/>
  <c r="CL10" i="137"/>
  <c r="CL9" i="137"/>
  <c r="CK11" i="137"/>
  <c r="CK10" i="137"/>
  <c r="CK9" i="137"/>
  <c r="CJ11" i="137"/>
  <c r="CJ10" i="137"/>
  <c r="CJ9" i="137"/>
  <c r="CH11" i="137"/>
  <c r="CH10" i="137"/>
  <c r="CH9" i="137"/>
  <c r="CG11" i="137"/>
  <c r="CG10" i="137"/>
  <c r="CG9" i="137"/>
  <c r="CF11" i="137"/>
  <c r="CF10" i="137"/>
  <c r="CF9" i="137"/>
  <c r="CE11" i="137"/>
  <c r="CE10" i="137"/>
  <c r="CE9" i="137"/>
  <c r="CC11" i="137"/>
  <c r="CC10" i="137"/>
  <c r="CC9" i="137"/>
  <c r="CB11" i="137"/>
  <c r="CB10" i="137"/>
  <c r="CB9" i="137"/>
  <c r="CA11" i="137"/>
  <c r="CA10" i="137"/>
  <c r="CA9" i="137"/>
  <c r="BZ11" i="137"/>
  <c r="BZ10" i="137"/>
  <c r="BZ9" i="137"/>
  <c r="BX11" i="137"/>
  <c r="BX10" i="137"/>
  <c r="BX9" i="137"/>
  <c r="BW11" i="137"/>
  <c r="BW10" i="137"/>
  <c r="BW9" i="137"/>
  <c r="BV11" i="137"/>
  <c r="BV10" i="137"/>
  <c r="BV9" i="137"/>
  <c r="BU11" i="137"/>
  <c r="BU10" i="137"/>
  <c r="BU9" i="137"/>
  <c r="BS11" i="137"/>
  <c r="BS10" i="137"/>
  <c r="BS9" i="137"/>
  <c r="BR11" i="137"/>
  <c r="BR10" i="137"/>
  <c r="BR9" i="137"/>
  <c r="BQ11" i="137"/>
  <c r="BQ10" i="137"/>
  <c r="BQ9" i="137"/>
  <c r="BP11" i="137"/>
  <c r="BP10" i="137"/>
  <c r="BP9" i="137"/>
  <c r="BN11" i="137"/>
  <c r="BN10" i="137"/>
  <c r="BN9" i="137"/>
  <c r="BM11" i="137"/>
  <c r="BM10" i="137"/>
  <c r="BM9" i="137"/>
  <c r="BL11" i="137"/>
  <c r="BL10" i="137"/>
  <c r="BL9" i="137"/>
  <c r="BK11" i="137"/>
  <c r="BK10" i="137"/>
  <c r="BK9" i="137"/>
  <c r="BC11" i="137"/>
  <c r="BC10" i="137"/>
  <c r="BC9" i="137"/>
  <c r="BD37" i="154"/>
  <c r="BD35" i="154"/>
  <c r="BD34" i="154"/>
  <c r="BD33" i="154"/>
  <c r="BD30" i="154"/>
  <c r="BD29" i="154"/>
  <c r="BD36" i="154"/>
  <c r="BD32" i="154"/>
  <c r="BD31" i="154"/>
  <c r="BD19" i="154"/>
  <c r="BD28" i="154"/>
  <c r="BD25" i="154"/>
  <c r="BD27" i="154"/>
  <c r="BD16" i="154"/>
  <c r="BD12" i="154"/>
  <c r="BD23" i="154"/>
  <c r="BD18" i="154"/>
  <c r="BD22" i="154"/>
  <c r="BD26" i="154"/>
  <c r="BD20" i="154"/>
  <c r="BD24" i="154"/>
  <c r="BD15" i="154"/>
  <c r="BD13" i="154"/>
  <c r="BD21" i="154"/>
  <c r="BD11" i="154"/>
  <c r="BD14" i="154"/>
  <c r="BD17" i="154"/>
  <c r="BD9" i="154"/>
  <c r="BD10" i="154"/>
  <c r="CM37" i="154"/>
  <c r="CM35" i="154"/>
  <c r="CM34" i="154"/>
  <c r="CM33" i="154"/>
  <c r="CM30" i="154"/>
  <c r="CM29" i="154"/>
  <c r="CM36" i="154"/>
  <c r="CM32" i="154"/>
  <c r="CM31" i="154"/>
  <c r="CM19" i="154"/>
  <c r="CM28" i="154"/>
  <c r="CM25" i="154"/>
  <c r="CM27" i="154"/>
  <c r="CM16" i="154"/>
  <c r="CM12" i="154"/>
  <c r="CM23" i="154"/>
  <c r="CM18" i="154"/>
  <c r="CM22" i="154"/>
  <c r="CM26" i="154"/>
  <c r="CM20" i="154"/>
  <c r="CM24" i="154"/>
  <c r="CM15" i="154"/>
  <c r="CM13" i="154"/>
  <c r="CM21" i="154"/>
  <c r="CM11" i="154"/>
  <c r="CM14" i="154"/>
  <c r="CM17" i="154"/>
  <c r="CM9" i="154"/>
  <c r="CM10" i="154"/>
  <c r="CL37" i="154"/>
  <c r="CL35" i="154"/>
  <c r="CL34" i="154"/>
  <c r="CL33" i="154"/>
  <c r="CL30" i="154"/>
  <c r="CL29" i="154"/>
  <c r="CL36" i="154"/>
  <c r="CL32" i="154"/>
  <c r="CL31" i="154"/>
  <c r="CL19" i="154"/>
  <c r="CL28" i="154"/>
  <c r="CL25" i="154"/>
  <c r="CL27" i="154"/>
  <c r="CL16" i="154"/>
  <c r="CL12" i="154"/>
  <c r="CL23" i="154"/>
  <c r="CL18" i="154"/>
  <c r="CL22" i="154"/>
  <c r="CL26" i="154"/>
  <c r="CL20" i="154"/>
  <c r="CL24" i="154"/>
  <c r="CL15" i="154"/>
  <c r="CL13" i="154"/>
  <c r="CL21" i="154"/>
  <c r="CL11" i="154"/>
  <c r="CL14" i="154"/>
  <c r="CL17" i="154"/>
  <c r="CL9" i="154"/>
  <c r="CL10" i="154"/>
  <c r="CK37" i="154"/>
  <c r="CK35" i="154"/>
  <c r="CK34" i="154"/>
  <c r="CK33" i="154"/>
  <c r="CK30" i="154"/>
  <c r="CK29" i="154"/>
  <c r="CK36" i="154"/>
  <c r="CK32" i="154"/>
  <c r="CK31" i="154"/>
  <c r="CK19" i="154"/>
  <c r="CK28" i="154"/>
  <c r="CK25" i="154"/>
  <c r="CK27" i="154"/>
  <c r="CK16" i="154"/>
  <c r="CK12" i="154"/>
  <c r="CK23" i="154"/>
  <c r="CK18" i="154"/>
  <c r="CK22" i="154"/>
  <c r="CK26" i="154"/>
  <c r="CK20" i="154"/>
  <c r="CK24" i="154"/>
  <c r="CK15" i="154"/>
  <c r="CK13" i="154"/>
  <c r="CK21" i="154"/>
  <c r="CK11" i="154"/>
  <c r="CK14" i="154"/>
  <c r="CK17" i="154"/>
  <c r="CK9" i="154"/>
  <c r="CK10" i="154"/>
  <c r="CJ37" i="154"/>
  <c r="CJ35" i="154"/>
  <c r="CJ34" i="154"/>
  <c r="CN34" i="154" s="1"/>
  <c r="CJ33" i="154"/>
  <c r="CN33" i="154" s="1"/>
  <c r="CJ30" i="154"/>
  <c r="CJ29" i="154"/>
  <c r="CJ36" i="154"/>
  <c r="CN36" i="154" s="1"/>
  <c r="CJ32" i="154"/>
  <c r="CN32" i="154" s="1"/>
  <c r="CJ31" i="154"/>
  <c r="CJ19" i="154"/>
  <c r="CJ28" i="154"/>
  <c r="CN28" i="154" s="1"/>
  <c r="CJ25" i="154"/>
  <c r="CN25" i="154" s="1"/>
  <c r="CJ27" i="154"/>
  <c r="CJ16" i="154"/>
  <c r="CJ12" i="154"/>
  <c r="CN12" i="154" s="1"/>
  <c r="CJ23" i="154"/>
  <c r="CN23" i="154" s="1"/>
  <c r="CJ18" i="154"/>
  <c r="CJ22" i="154"/>
  <c r="CJ26" i="154"/>
  <c r="CN26" i="154" s="1"/>
  <c r="CJ20" i="154"/>
  <c r="CN20" i="154" s="1"/>
  <c r="CJ24" i="154"/>
  <c r="CJ15" i="154"/>
  <c r="CJ13" i="154"/>
  <c r="CN13" i="154" s="1"/>
  <c r="CJ21" i="154"/>
  <c r="CN21" i="154" s="1"/>
  <c r="CJ11" i="154"/>
  <c r="CJ14" i="154"/>
  <c r="CJ17" i="154"/>
  <c r="CN17" i="154" s="1"/>
  <c r="CJ9" i="154"/>
  <c r="CN9" i="154" s="1"/>
  <c r="CJ10" i="154"/>
  <c r="CH37" i="154"/>
  <c r="CH35" i="154"/>
  <c r="CH34" i="154"/>
  <c r="CH33" i="154"/>
  <c r="CH30" i="154"/>
  <c r="CH29" i="154"/>
  <c r="CH36" i="154"/>
  <c r="CH32" i="154"/>
  <c r="CH31" i="154"/>
  <c r="CH19" i="154"/>
  <c r="CH28" i="154"/>
  <c r="CH25" i="154"/>
  <c r="CH27" i="154"/>
  <c r="CH16" i="154"/>
  <c r="CH12" i="154"/>
  <c r="CH23" i="154"/>
  <c r="CH18" i="154"/>
  <c r="CH22" i="154"/>
  <c r="CH26" i="154"/>
  <c r="CH20" i="154"/>
  <c r="CH24" i="154"/>
  <c r="CH15" i="154"/>
  <c r="CH13" i="154"/>
  <c r="CH21" i="154"/>
  <c r="CH11" i="154"/>
  <c r="CH14" i="154"/>
  <c r="CH17" i="154"/>
  <c r="CH9" i="154"/>
  <c r="CH10" i="154"/>
  <c r="CG37" i="154"/>
  <c r="CG35" i="154"/>
  <c r="CG34" i="154"/>
  <c r="CG33" i="154"/>
  <c r="CG30" i="154"/>
  <c r="CG29" i="154"/>
  <c r="CG36" i="154"/>
  <c r="CG32" i="154"/>
  <c r="CG31" i="154"/>
  <c r="CG19" i="154"/>
  <c r="CG28" i="154"/>
  <c r="CG25" i="154"/>
  <c r="CG27" i="154"/>
  <c r="CG16" i="154"/>
  <c r="CG12" i="154"/>
  <c r="CG23" i="154"/>
  <c r="CG18" i="154"/>
  <c r="CG22" i="154"/>
  <c r="CG26" i="154"/>
  <c r="CG20" i="154"/>
  <c r="CG24" i="154"/>
  <c r="CG15" i="154"/>
  <c r="CG13" i="154"/>
  <c r="CG21" i="154"/>
  <c r="CG11" i="154"/>
  <c r="CG14" i="154"/>
  <c r="CG17" i="154"/>
  <c r="CG9" i="154"/>
  <c r="CG10" i="154"/>
  <c r="CF37" i="154"/>
  <c r="CF35" i="154"/>
  <c r="CF34" i="154"/>
  <c r="CF33" i="154"/>
  <c r="CF30" i="154"/>
  <c r="CF29" i="154"/>
  <c r="CF36" i="154"/>
  <c r="CF32" i="154"/>
  <c r="CF31" i="154"/>
  <c r="CF19" i="154"/>
  <c r="CF28" i="154"/>
  <c r="CF25" i="154"/>
  <c r="CF27" i="154"/>
  <c r="CF16" i="154"/>
  <c r="CF12" i="154"/>
  <c r="CF23" i="154"/>
  <c r="CF18" i="154"/>
  <c r="CF22" i="154"/>
  <c r="CF26" i="154"/>
  <c r="CF20" i="154"/>
  <c r="CF24" i="154"/>
  <c r="CF15" i="154"/>
  <c r="CF13" i="154"/>
  <c r="CF21" i="154"/>
  <c r="CF11" i="154"/>
  <c r="CF14" i="154"/>
  <c r="CF17" i="154"/>
  <c r="CF9" i="154"/>
  <c r="CF10" i="154"/>
  <c r="CE37" i="154"/>
  <c r="CE35" i="154"/>
  <c r="CE34" i="154"/>
  <c r="CI34" i="154" s="1"/>
  <c r="CE33" i="154"/>
  <c r="CI33" i="154" s="1"/>
  <c r="CE30" i="154"/>
  <c r="CE29" i="154"/>
  <c r="CE36" i="154"/>
  <c r="CI36" i="154" s="1"/>
  <c r="CE32" i="154"/>
  <c r="CI32" i="154" s="1"/>
  <c r="CE31" i="154"/>
  <c r="CE19" i="154"/>
  <c r="CE28" i="154"/>
  <c r="CI28" i="154" s="1"/>
  <c r="CE25" i="154"/>
  <c r="CI25" i="154" s="1"/>
  <c r="CE27" i="154"/>
  <c r="CE16" i="154"/>
  <c r="CE12" i="154"/>
  <c r="CI12" i="154" s="1"/>
  <c r="CE23" i="154"/>
  <c r="CI23" i="154" s="1"/>
  <c r="CE18" i="154"/>
  <c r="CE22" i="154"/>
  <c r="CE26" i="154"/>
  <c r="CI26" i="154" s="1"/>
  <c r="CE20" i="154"/>
  <c r="CI20" i="154" s="1"/>
  <c r="CE24" i="154"/>
  <c r="CE15" i="154"/>
  <c r="CE13" i="154"/>
  <c r="CI13" i="154" s="1"/>
  <c r="CE21" i="154"/>
  <c r="CI21" i="154" s="1"/>
  <c r="CE11" i="154"/>
  <c r="CE14" i="154"/>
  <c r="CE17" i="154"/>
  <c r="CI17" i="154" s="1"/>
  <c r="CE9" i="154"/>
  <c r="CI9" i="154" s="1"/>
  <c r="CE10" i="154"/>
  <c r="CC37" i="154"/>
  <c r="CC35" i="154"/>
  <c r="CC34" i="154"/>
  <c r="CC33" i="154"/>
  <c r="CC30" i="154"/>
  <c r="CC29" i="154"/>
  <c r="CC36" i="154"/>
  <c r="CC32" i="154"/>
  <c r="CC31" i="154"/>
  <c r="CC19" i="154"/>
  <c r="CC28" i="154"/>
  <c r="CC25" i="154"/>
  <c r="CC27" i="154"/>
  <c r="CC16" i="154"/>
  <c r="CC12" i="154"/>
  <c r="CC23" i="154"/>
  <c r="CC18" i="154"/>
  <c r="CC22" i="154"/>
  <c r="CC26" i="154"/>
  <c r="CC20" i="154"/>
  <c r="CC24" i="154"/>
  <c r="CC15" i="154"/>
  <c r="CC13" i="154"/>
  <c r="CC21" i="154"/>
  <c r="CC11" i="154"/>
  <c r="CC14" i="154"/>
  <c r="CC17" i="154"/>
  <c r="CC9" i="154"/>
  <c r="CC10" i="154"/>
  <c r="CB37" i="154"/>
  <c r="CB35" i="154"/>
  <c r="CB34" i="154"/>
  <c r="CB33" i="154"/>
  <c r="CB30" i="154"/>
  <c r="CB29" i="154"/>
  <c r="CB36" i="154"/>
  <c r="CB32" i="154"/>
  <c r="CB31" i="154"/>
  <c r="CB19" i="154"/>
  <c r="CB28" i="154"/>
  <c r="CB25" i="154"/>
  <c r="CB27" i="154"/>
  <c r="CB16" i="154"/>
  <c r="CB12" i="154"/>
  <c r="CB23" i="154"/>
  <c r="CB18" i="154"/>
  <c r="CB22" i="154"/>
  <c r="CB26" i="154"/>
  <c r="CB20" i="154"/>
  <c r="CB24" i="154"/>
  <c r="CB15" i="154"/>
  <c r="CB13" i="154"/>
  <c r="CB21" i="154"/>
  <c r="CB11" i="154"/>
  <c r="CB14" i="154"/>
  <c r="CB17" i="154"/>
  <c r="CB9" i="154"/>
  <c r="CB10" i="154"/>
  <c r="CA37" i="154"/>
  <c r="CA35" i="154"/>
  <c r="CA34" i="154"/>
  <c r="CA33" i="154"/>
  <c r="CA30" i="154"/>
  <c r="CA29" i="154"/>
  <c r="CA36" i="154"/>
  <c r="CA32" i="154"/>
  <c r="CA31" i="154"/>
  <c r="CA19" i="154"/>
  <c r="CA28" i="154"/>
  <c r="CA25" i="154"/>
  <c r="CA27" i="154"/>
  <c r="CA16" i="154"/>
  <c r="CA12" i="154"/>
  <c r="CA23" i="154"/>
  <c r="CA18" i="154"/>
  <c r="CA22" i="154"/>
  <c r="CA26" i="154"/>
  <c r="CA20" i="154"/>
  <c r="CA24" i="154"/>
  <c r="CA15" i="154"/>
  <c r="CA13" i="154"/>
  <c r="CA21" i="154"/>
  <c r="CA11" i="154"/>
  <c r="CA14" i="154"/>
  <c r="CA17" i="154"/>
  <c r="CA9" i="154"/>
  <c r="CA10" i="154"/>
  <c r="BZ37" i="154"/>
  <c r="BZ35" i="154"/>
  <c r="BZ34" i="154"/>
  <c r="CD34" i="154" s="1"/>
  <c r="BZ33" i="154"/>
  <c r="CD33" i="154" s="1"/>
  <c r="BZ30" i="154"/>
  <c r="BZ29" i="154"/>
  <c r="BZ36" i="154"/>
  <c r="CD36" i="154" s="1"/>
  <c r="BZ32" i="154"/>
  <c r="CD32" i="154" s="1"/>
  <c r="BZ31" i="154"/>
  <c r="BZ19" i="154"/>
  <c r="BZ28" i="154"/>
  <c r="CD28" i="154" s="1"/>
  <c r="BZ25" i="154"/>
  <c r="CD25" i="154" s="1"/>
  <c r="BZ27" i="154"/>
  <c r="BZ16" i="154"/>
  <c r="BZ12" i="154"/>
  <c r="CD12" i="154" s="1"/>
  <c r="BZ23" i="154"/>
  <c r="CD23" i="154" s="1"/>
  <c r="BZ18" i="154"/>
  <c r="BZ22" i="154"/>
  <c r="BZ26" i="154"/>
  <c r="CD26" i="154" s="1"/>
  <c r="BZ20" i="154"/>
  <c r="CD20" i="154" s="1"/>
  <c r="BZ24" i="154"/>
  <c r="BZ15" i="154"/>
  <c r="BZ13" i="154"/>
  <c r="CD13" i="154" s="1"/>
  <c r="BZ21" i="154"/>
  <c r="CD21" i="154" s="1"/>
  <c r="BZ11" i="154"/>
  <c r="BZ14" i="154"/>
  <c r="BZ17" i="154"/>
  <c r="CD17" i="154" s="1"/>
  <c r="BZ9" i="154"/>
  <c r="CD9" i="154" s="1"/>
  <c r="BZ10" i="154"/>
  <c r="BX37" i="154"/>
  <c r="BX35" i="154"/>
  <c r="BX34" i="154"/>
  <c r="BX33" i="154"/>
  <c r="BX30" i="154"/>
  <c r="BX29" i="154"/>
  <c r="BX36" i="154"/>
  <c r="BX32" i="154"/>
  <c r="BX31" i="154"/>
  <c r="BX19" i="154"/>
  <c r="BX28" i="154"/>
  <c r="BX25" i="154"/>
  <c r="BX27" i="154"/>
  <c r="BX16" i="154"/>
  <c r="BX12" i="154"/>
  <c r="BX23" i="154"/>
  <c r="BX18" i="154"/>
  <c r="BX22" i="154"/>
  <c r="BX26" i="154"/>
  <c r="BX20" i="154"/>
  <c r="BX24" i="154"/>
  <c r="BX15" i="154"/>
  <c r="BX13" i="154"/>
  <c r="BX21" i="154"/>
  <c r="BX11" i="154"/>
  <c r="BX14" i="154"/>
  <c r="BX17" i="154"/>
  <c r="BX9" i="154"/>
  <c r="BX10" i="154"/>
  <c r="BW37" i="154"/>
  <c r="BW35" i="154"/>
  <c r="BW34" i="154"/>
  <c r="BW33" i="154"/>
  <c r="BW30" i="154"/>
  <c r="BW29" i="154"/>
  <c r="BW36" i="154"/>
  <c r="BW32" i="154"/>
  <c r="BW31" i="154"/>
  <c r="BW19" i="154"/>
  <c r="BW28" i="154"/>
  <c r="BW25" i="154"/>
  <c r="BW27" i="154"/>
  <c r="BW16" i="154"/>
  <c r="BW12" i="154"/>
  <c r="BW23" i="154"/>
  <c r="BW18" i="154"/>
  <c r="BW22" i="154"/>
  <c r="BW26" i="154"/>
  <c r="BW20" i="154"/>
  <c r="BW24" i="154"/>
  <c r="BW15" i="154"/>
  <c r="BW13" i="154"/>
  <c r="BW21" i="154"/>
  <c r="BW11" i="154"/>
  <c r="BW14" i="154"/>
  <c r="BW17" i="154"/>
  <c r="BW9" i="154"/>
  <c r="BW10" i="154"/>
  <c r="BV37" i="154"/>
  <c r="BV35" i="154"/>
  <c r="BV34" i="154"/>
  <c r="BV33" i="154"/>
  <c r="BV30" i="154"/>
  <c r="BV29" i="154"/>
  <c r="BV36" i="154"/>
  <c r="BV32" i="154"/>
  <c r="BV31" i="154"/>
  <c r="BV19" i="154"/>
  <c r="BV28" i="154"/>
  <c r="BV25" i="154"/>
  <c r="BV27" i="154"/>
  <c r="BV16" i="154"/>
  <c r="BV12" i="154"/>
  <c r="BV23" i="154"/>
  <c r="BV18" i="154"/>
  <c r="BV22" i="154"/>
  <c r="BV26" i="154"/>
  <c r="BV20" i="154"/>
  <c r="BV24" i="154"/>
  <c r="BV15" i="154"/>
  <c r="BV13" i="154"/>
  <c r="BV21" i="154"/>
  <c r="BV11" i="154"/>
  <c r="BV14" i="154"/>
  <c r="BV17" i="154"/>
  <c r="BV9" i="154"/>
  <c r="BV10" i="154"/>
  <c r="BU37" i="154"/>
  <c r="BU35" i="154"/>
  <c r="BU34" i="154"/>
  <c r="BY34" i="154" s="1"/>
  <c r="BU33" i="154"/>
  <c r="BY33" i="154" s="1"/>
  <c r="BU30" i="154"/>
  <c r="BU29" i="154"/>
  <c r="BU36" i="154"/>
  <c r="BY36" i="154" s="1"/>
  <c r="BU32" i="154"/>
  <c r="BY32" i="154" s="1"/>
  <c r="BU31" i="154"/>
  <c r="BU19" i="154"/>
  <c r="BU28" i="154"/>
  <c r="BY28" i="154" s="1"/>
  <c r="BU25" i="154"/>
  <c r="BY25" i="154" s="1"/>
  <c r="BU27" i="154"/>
  <c r="BU16" i="154"/>
  <c r="BU12" i="154"/>
  <c r="BY12" i="154" s="1"/>
  <c r="BU23" i="154"/>
  <c r="BY23" i="154" s="1"/>
  <c r="BU18" i="154"/>
  <c r="BU22" i="154"/>
  <c r="BU26" i="154"/>
  <c r="BY26" i="154" s="1"/>
  <c r="BU20" i="154"/>
  <c r="BY20" i="154" s="1"/>
  <c r="BU24" i="154"/>
  <c r="BU15" i="154"/>
  <c r="BU13" i="154"/>
  <c r="BY13" i="154" s="1"/>
  <c r="BU21" i="154"/>
  <c r="BY21" i="154" s="1"/>
  <c r="BU11" i="154"/>
  <c r="BU14" i="154"/>
  <c r="BU17" i="154"/>
  <c r="BY17" i="154" s="1"/>
  <c r="BU9" i="154"/>
  <c r="BY9" i="154" s="1"/>
  <c r="BU10" i="154"/>
  <c r="BS37" i="154"/>
  <c r="BS35" i="154"/>
  <c r="BS34" i="154"/>
  <c r="BS33" i="154"/>
  <c r="BS30" i="154"/>
  <c r="BS29" i="154"/>
  <c r="BS36" i="154"/>
  <c r="BS32" i="154"/>
  <c r="BS31" i="154"/>
  <c r="BS19" i="154"/>
  <c r="BS28" i="154"/>
  <c r="BS25" i="154"/>
  <c r="BS27" i="154"/>
  <c r="BS16" i="154"/>
  <c r="BS12" i="154"/>
  <c r="BS23" i="154"/>
  <c r="BS18" i="154"/>
  <c r="BS22" i="154"/>
  <c r="BS26" i="154"/>
  <c r="BS20" i="154"/>
  <c r="BS24" i="154"/>
  <c r="BS15" i="154"/>
  <c r="BS13" i="154"/>
  <c r="BS21" i="154"/>
  <c r="BS11" i="154"/>
  <c r="BS14" i="154"/>
  <c r="BS17" i="154"/>
  <c r="BS9" i="154"/>
  <c r="BS10" i="154"/>
  <c r="BR37" i="154"/>
  <c r="BR35" i="154"/>
  <c r="BR34" i="154"/>
  <c r="BR33" i="154"/>
  <c r="BR30" i="154"/>
  <c r="BR29" i="154"/>
  <c r="BR36" i="154"/>
  <c r="BR32" i="154"/>
  <c r="BR31" i="154"/>
  <c r="BR19" i="154"/>
  <c r="BR28" i="154"/>
  <c r="BR25" i="154"/>
  <c r="BR27" i="154"/>
  <c r="BR16" i="154"/>
  <c r="BR12" i="154"/>
  <c r="BR23" i="154"/>
  <c r="BR18" i="154"/>
  <c r="BR22" i="154"/>
  <c r="BR26" i="154"/>
  <c r="BR20" i="154"/>
  <c r="BR24" i="154"/>
  <c r="BR15" i="154"/>
  <c r="BR13" i="154"/>
  <c r="BR21" i="154"/>
  <c r="BR11" i="154"/>
  <c r="BR14" i="154"/>
  <c r="BR17" i="154"/>
  <c r="BR9" i="154"/>
  <c r="BR10" i="154"/>
  <c r="BQ37" i="154"/>
  <c r="BQ35" i="154"/>
  <c r="BQ34" i="154"/>
  <c r="BQ33" i="154"/>
  <c r="BQ30" i="154"/>
  <c r="BQ29" i="154"/>
  <c r="BQ36" i="154"/>
  <c r="BQ32" i="154"/>
  <c r="BQ31" i="154"/>
  <c r="BQ19" i="154"/>
  <c r="BQ28" i="154"/>
  <c r="BQ25" i="154"/>
  <c r="BQ27" i="154"/>
  <c r="BQ16" i="154"/>
  <c r="BQ12" i="154"/>
  <c r="BQ23" i="154"/>
  <c r="BQ18" i="154"/>
  <c r="BQ22" i="154"/>
  <c r="BQ26" i="154"/>
  <c r="BQ20" i="154"/>
  <c r="BQ24" i="154"/>
  <c r="BQ15" i="154"/>
  <c r="BQ13" i="154"/>
  <c r="BQ21" i="154"/>
  <c r="BQ11" i="154"/>
  <c r="BQ14" i="154"/>
  <c r="BQ17" i="154"/>
  <c r="BQ9" i="154"/>
  <c r="BQ10" i="154"/>
  <c r="BP37" i="154"/>
  <c r="BP35" i="154"/>
  <c r="BP34" i="154"/>
  <c r="BT34" i="154" s="1"/>
  <c r="BP33" i="154"/>
  <c r="BT33" i="154" s="1"/>
  <c r="BP30" i="154"/>
  <c r="BP29" i="154"/>
  <c r="BP36" i="154"/>
  <c r="BT36" i="154" s="1"/>
  <c r="BP32" i="154"/>
  <c r="BT32" i="154" s="1"/>
  <c r="BP31" i="154"/>
  <c r="BP19" i="154"/>
  <c r="BP28" i="154"/>
  <c r="BT28" i="154" s="1"/>
  <c r="BP25" i="154"/>
  <c r="BT25" i="154" s="1"/>
  <c r="BP27" i="154"/>
  <c r="BP16" i="154"/>
  <c r="BP12" i="154"/>
  <c r="BT12" i="154" s="1"/>
  <c r="BP23" i="154"/>
  <c r="BT23" i="154" s="1"/>
  <c r="BP18" i="154"/>
  <c r="BP22" i="154"/>
  <c r="BP26" i="154"/>
  <c r="BT26" i="154" s="1"/>
  <c r="BP20" i="154"/>
  <c r="BT20" i="154" s="1"/>
  <c r="BP24" i="154"/>
  <c r="BP15" i="154"/>
  <c r="BP13" i="154"/>
  <c r="BT13" i="154" s="1"/>
  <c r="BP21" i="154"/>
  <c r="BT21" i="154" s="1"/>
  <c r="BP11" i="154"/>
  <c r="BP14" i="154"/>
  <c r="BP17" i="154"/>
  <c r="BT17" i="154" s="1"/>
  <c r="BP9" i="154"/>
  <c r="BT9" i="154" s="1"/>
  <c r="BP10" i="154"/>
  <c r="BN37" i="154"/>
  <c r="BN35" i="154"/>
  <c r="BN34" i="154"/>
  <c r="BN33" i="154"/>
  <c r="BN30" i="154"/>
  <c r="BN29" i="154"/>
  <c r="BN36" i="154"/>
  <c r="BN32" i="154"/>
  <c r="BN31" i="154"/>
  <c r="BN19" i="154"/>
  <c r="BN28" i="154"/>
  <c r="BN25" i="154"/>
  <c r="BN27" i="154"/>
  <c r="BN16" i="154"/>
  <c r="BN12" i="154"/>
  <c r="BN23" i="154"/>
  <c r="BN18" i="154"/>
  <c r="BN22" i="154"/>
  <c r="BN26" i="154"/>
  <c r="BN20" i="154"/>
  <c r="BN24" i="154"/>
  <c r="BN15" i="154"/>
  <c r="BN13" i="154"/>
  <c r="BN21" i="154"/>
  <c r="BN11" i="154"/>
  <c r="BN14" i="154"/>
  <c r="BN17" i="154"/>
  <c r="BN9" i="154"/>
  <c r="BN10" i="154"/>
  <c r="BM37" i="154"/>
  <c r="BM35" i="154"/>
  <c r="BM34" i="154"/>
  <c r="BM33" i="154"/>
  <c r="BM30" i="154"/>
  <c r="BM29" i="154"/>
  <c r="BM36" i="154"/>
  <c r="BM32" i="154"/>
  <c r="BM31" i="154"/>
  <c r="BM19" i="154"/>
  <c r="BM28" i="154"/>
  <c r="BM25" i="154"/>
  <c r="BM27" i="154"/>
  <c r="BM16" i="154"/>
  <c r="BM12" i="154"/>
  <c r="BM23" i="154"/>
  <c r="BM18" i="154"/>
  <c r="BM22" i="154"/>
  <c r="BM26" i="154"/>
  <c r="BM20" i="154"/>
  <c r="BM24" i="154"/>
  <c r="BM15" i="154"/>
  <c r="BM13" i="154"/>
  <c r="BM21" i="154"/>
  <c r="BM11" i="154"/>
  <c r="BM14" i="154"/>
  <c r="BM17" i="154"/>
  <c r="BM9" i="154"/>
  <c r="BM10" i="154"/>
  <c r="BL37" i="154"/>
  <c r="BL35" i="154"/>
  <c r="BL34" i="154"/>
  <c r="BL33" i="154"/>
  <c r="BL30" i="154"/>
  <c r="BL29" i="154"/>
  <c r="BL36" i="154"/>
  <c r="BL32" i="154"/>
  <c r="BL31" i="154"/>
  <c r="BL19" i="154"/>
  <c r="BL28" i="154"/>
  <c r="BL25" i="154"/>
  <c r="BL27" i="154"/>
  <c r="BL16" i="154"/>
  <c r="BL12" i="154"/>
  <c r="BL23" i="154"/>
  <c r="BL18" i="154"/>
  <c r="BL22" i="154"/>
  <c r="BL26" i="154"/>
  <c r="BL20" i="154"/>
  <c r="BL24" i="154"/>
  <c r="BL15" i="154"/>
  <c r="BL13" i="154"/>
  <c r="BL21" i="154"/>
  <c r="BL11" i="154"/>
  <c r="BL14" i="154"/>
  <c r="BL17" i="154"/>
  <c r="BL9" i="154"/>
  <c r="BL10" i="154"/>
  <c r="BK37" i="154"/>
  <c r="BK35" i="154"/>
  <c r="BK34" i="154"/>
  <c r="BO34" i="154" s="1"/>
  <c r="BK33" i="154"/>
  <c r="BO33" i="154" s="1"/>
  <c r="BK30" i="154"/>
  <c r="BK29" i="154"/>
  <c r="BK36" i="154"/>
  <c r="BO36" i="154" s="1"/>
  <c r="BK32" i="154"/>
  <c r="BO32" i="154" s="1"/>
  <c r="BK31" i="154"/>
  <c r="BK19" i="154"/>
  <c r="BK28" i="154"/>
  <c r="BO28" i="154" s="1"/>
  <c r="BK25" i="154"/>
  <c r="BO25" i="154" s="1"/>
  <c r="BK27" i="154"/>
  <c r="BK16" i="154"/>
  <c r="BK12" i="154"/>
  <c r="BO12" i="154" s="1"/>
  <c r="BK23" i="154"/>
  <c r="BO23" i="154" s="1"/>
  <c r="BK18" i="154"/>
  <c r="BK22" i="154"/>
  <c r="BK26" i="154"/>
  <c r="BO26" i="154" s="1"/>
  <c r="BK20" i="154"/>
  <c r="BO20" i="154" s="1"/>
  <c r="BK24" i="154"/>
  <c r="BK15" i="154"/>
  <c r="BK13" i="154"/>
  <c r="BO13" i="154" s="1"/>
  <c r="BK21" i="154"/>
  <c r="BO21" i="154" s="1"/>
  <c r="BK11" i="154"/>
  <c r="BK14" i="154"/>
  <c r="BK17" i="154"/>
  <c r="BO17" i="154" s="1"/>
  <c r="BK9" i="154"/>
  <c r="BO9" i="154" s="1"/>
  <c r="BK10" i="154"/>
  <c r="BC37" i="154"/>
  <c r="BE37" i="154" s="1"/>
  <c r="BC35" i="154"/>
  <c r="BC34" i="154"/>
  <c r="BC33" i="154"/>
  <c r="BC30" i="154"/>
  <c r="BE30" i="154" s="1"/>
  <c r="BC29" i="154"/>
  <c r="BC36" i="154"/>
  <c r="BE36" i="154" s="1"/>
  <c r="BC32" i="154"/>
  <c r="BC31" i="154"/>
  <c r="BE31" i="154" s="1"/>
  <c r="BC19" i="154"/>
  <c r="BE19" i="154" s="1"/>
  <c r="BC28" i="154"/>
  <c r="BE28" i="154" s="1"/>
  <c r="BC25" i="154"/>
  <c r="BC27" i="154"/>
  <c r="BE27" i="154" s="1"/>
  <c r="BC16" i="154"/>
  <c r="BE16" i="154" s="1"/>
  <c r="BC12" i="154"/>
  <c r="BE12" i="154" s="1"/>
  <c r="BC23" i="154"/>
  <c r="BC18" i="154"/>
  <c r="BE18" i="154" s="1"/>
  <c r="BC22" i="154"/>
  <c r="BE22" i="154" s="1"/>
  <c r="BC26" i="154"/>
  <c r="BC20" i="154"/>
  <c r="BC24" i="154"/>
  <c r="BE24" i="154" s="1"/>
  <c r="BC15" i="154"/>
  <c r="BE15" i="154" s="1"/>
  <c r="BC13" i="154"/>
  <c r="BE13" i="154" s="1"/>
  <c r="BC21" i="154"/>
  <c r="BC11" i="154"/>
  <c r="BE11" i="154" s="1"/>
  <c r="BC14" i="154"/>
  <c r="BE14" i="154" s="1"/>
  <c r="BC17" i="154"/>
  <c r="BE17" i="154" s="1"/>
  <c r="BC9" i="154"/>
  <c r="BC10" i="154"/>
  <c r="BE10" i="154" s="1"/>
  <c r="BD16" i="153"/>
  <c r="BD15" i="153"/>
  <c r="BD17" i="153"/>
  <c r="BD13" i="153"/>
  <c r="BD12" i="153"/>
  <c r="BD14" i="153"/>
  <c r="BD9" i="153"/>
  <c r="BD11" i="153"/>
  <c r="BD10" i="153"/>
  <c r="CM16" i="153"/>
  <c r="CM15" i="153"/>
  <c r="CM17" i="153"/>
  <c r="CM13" i="153"/>
  <c r="CM12" i="153"/>
  <c r="CM14" i="153"/>
  <c r="CM9" i="153"/>
  <c r="CM11" i="153"/>
  <c r="CM10" i="153"/>
  <c r="CL16" i="153"/>
  <c r="CL15" i="153"/>
  <c r="CL17" i="153"/>
  <c r="CL13" i="153"/>
  <c r="CL12" i="153"/>
  <c r="CL14" i="153"/>
  <c r="CL9" i="153"/>
  <c r="CL11" i="153"/>
  <c r="CL10" i="153"/>
  <c r="CK16" i="153"/>
  <c r="CK15" i="153"/>
  <c r="CK17" i="153"/>
  <c r="CK13" i="153"/>
  <c r="CK12" i="153"/>
  <c r="CK14" i="153"/>
  <c r="CK9" i="153"/>
  <c r="CK11" i="153"/>
  <c r="CK10" i="153"/>
  <c r="CJ16" i="153"/>
  <c r="CJ15" i="153"/>
  <c r="CJ17" i="153"/>
  <c r="CN17" i="153" s="1"/>
  <c r="CJ13" i="153"/>
  <c r="CN13" i="153" s="1"/>
  <c r="CJ12" i="153"/>
  <c r="CJ14" i="153"/>
  <c r="CJ9" i="153"/>
  <c r="CN9" i="153" s="1"/>
  <c r="CJ11" i="153"/>
  <c r="CN11" i="153" s="1"/>
  <c r="CJ10" i="153"/>
  <c r="CH16" i="153"/>
  <c r="CH15" i="153"/>
  <c r="CH17" i="153"/>
  <c r="CH13" i="153"/>
  <c r="CH12" i="153"/>
  <c r="CH14" i="153"/>
  <c r="CH9" i="153"/>
  <c r="CH11" i="153"/>
  <c r="CH10" i="153"/>
  <c r="CG16" i="153"/>
  <c r="CG15" i="153"/>
  <c r="CG17" i="153"/>
  <c r="CG13" i="153"/>
  <c r="CG12" i="153"/>
  <c r="CG14" i="153"/>
  <c r="CG9" i="153"/>
  <c r="CG11" i="153"/>
  <c r="CG10" i="153"/>
  <c r="CF16" i="153"/>
  <c r="CF15" i="153"/>
  <c r="CF17" i="153"/>
  <c r="CF13" i="153"/>
  <c r="CF12" i="153"/>
  <c r="CF14" i="153"/>
  <c r="CF9" i="153"/>
  <c r="CF11" i="153"/>
  <c r="CF10" i="153"/>
  <c r="CE16" i="153"/>
  <c r="CE15" i="153"/>
  <c r="CE17" i="153"/>
  <c r="CI17" i="153" s="1"/>
  <c r="CE13" i="153"/>
  <c r="CI13" i="153" s="1"/>
  <c r="CE12" i="153"/>
  <c r="CE14" i="153"/>
  <c r="CE9" i="153"/>
  <c r="CI9" i="153" s="1"/>
  <c r="CE11" i="153"/>
  <c r="CI11" i="153" s="1"/>
  <c r="CE10" i="153"/>
  <c r="CC16" i="153"/>
  <c r="CC15" i="153"/>
  <c r="CC17" i="153"/>
  <c r="CC13" i="153"/>
  <c r="CC12" i="153"/>
  <c r="CC14" i="153"/>
  <c r="CC9" i="153"/>
  <c r="CC11" i="153"/>
  <c r="CC10" i="153"/>
  <c r="CB16" i="153"/>
  <c r="CB15" i="153"/>
  <c r="CB17" i="153"/>
  <c r="CB13" i="153"/>
  <c r="CB12" i="153"/>
  <c r="CB14" i="153"/>
  <c r="CB9" i="153"/>
  <c r="CB11" i="153"/>
  <c r="CB10" i="153"/>
  <c r="CA16" i="153"/>
  <c r="CA15" i="153"/>
  <c r="CA17" i="153"/>
  <c r="CA13" i="153"/>
  <c r="CA12" i="153"/>
  <c r="CA14" i="153"/>
  <c r="CA9" i="153"/>
  <c r="CA11" i="153"/>
  <c r="CA10" i="153"/>
  <c r="BZ16" i="153"/>
  <c r="BZ15" i="153"/>
  <c r="BZ17" i="153"/>
  <c r="CD17" i="153" s="1"/>
  <c r="BZ13" i="153"/>
  <c r="CD13" i="153" s="1"/>
  <c r="BZ12" i="153"/>
  <c r="BZ14" i="153"/>
  <c r="BZ9" i="153"/>
  <c r="CD9" i="153" s="1"/>
  <c r="BZ11" i="153"/>
  <c r="CD11" i="153" s="1"/>
  <c r="BZ10" i="153"/>
  <c r="BX16" i="153"/>
  <c r="BX15" i="153"/>
  <c r="BX17" i="153"/>
  <c r="BX13" i="153"/>
  <c r="BX12" i="153"/>
  <c r="BX14" i="153"/>
  <c r="BX9" i="153"/>
  <c r="BX11" i="153"/>
  <c r="BX10" i="153"/>
  <c r="BW16" i="153"/>
  <c r="BW15" i="153"/>
  <c r="BW17" i="153"/>
  <c r="BW13" i="153"/>
  <c r="BW12" i="153"/>
  <c r="BW14" i="153"/>
  <c r="BW9" i="153"/>
  <c r="BW11" i="153"/>
  <c r="BW10" i="153"/>
  <c r="BV16" i="153"/>
  <c r="BV15" i="153"/>
  <c r="BV17" i="153"/>
  <c r="BV13" i="153"/>
  <c r="BV12" i="153"/>
  <c r="BV14" i="153"/>
  <c r="BV9" i="153"/>
  <c r="BV11" i="153"/>
  <c r="BV10" i="153"/>
  <c r="BU16" i="153"/>
  <c r="BU15" i="153"/>
  <c r="BU17" i="153"/>
  <c r="BY17" i="153" s="1"/>
  <c r="BU13" i="153"/>
  <c r="BY13" i="153" s="1"/>
  <c r="BU12" i="153"/>
  <c r="BU14" i="153"/>
  <c r="BU9" i="153"/>
  <c r="BY9" i="153" s="1"/>
  <c r="BU11" i="153"/>
  <c r="BY11" i="153" s="1"/>
  <c r="BU10" i="153"/>
  <c r="BS16" i="153"/>
  <c r="BS15" i="153"/>
  <c r="BS17" i="153"/>
  <c r="BS13" i="153"/>
  <c r="BS12" i="153"/>
  <c r="BS14" i="153"/>
  <c r="BS9" i="153"/>
  <c r="BS11" i="153"/>
  <c r="BS10" i="153"/>
  <c r="BR16" i="153"/>
  <c r="BR15" i="153"/>
  <c r="BR17" i="153"/>
  <c r="BR13" i="153"/>
  <c r="BR12" i="153"/>
  <c r="BR14" i="153"/>
  <c r="BR9" i="153"/>
  <c r="BR11" i="153"/>
  <c r="BR10" i="153"/>
  <c r="BQ16" i="153"/>
  <c r="BQ15" i="153"/>
  <c r="BQ17" i="153"/>
  <c r="BQ13" i="153"/>
  <c r="BQ12" i="153"/>
  <c r="BQ14" i="153"/>
  <c r="BQ9" i="153"/>
  <c r="BQ11" i="153"/>
  <c r="BQ10" i="153"/>
  <c r="BP16" i="153"/>
  <c r="BP15" i="153"/>
  <c r="BP17" i="153"/>
  <c r="BT17" i="153" s="1"/>
  <c r="BP13" i="153"/>
  <c r="BT13" i="153" s="1"/>
  <c r="BP12" i="153"/>
  <c r="BP14" i="153"/>
  <c r="BP9" i="153"/>
  <c r="BT9" i="153" s="1"/>
  <c r="BP11" i="153"/>
  <c r="BT11" i="153" s="1"/>
  <c r="BP10" i="153"/>
  <c r="BN16" i="153"/>
  <c r="BN15" i="153"/>
  <c r="BN17" i="153"/>
  <c r="BN13" i="153"/>
  <c r="BN12" i="153"/>
  <c r="BN14" i="153"/>
  <c r="BN9" i="153"/>
  <c r="BN11" i="153"/>
  <c r="BN10" i="153"/>
  <c r="BM16" i="153"/>
  <c r="BM15" i="153"/>
  <c r="BM17" i="153"/>
  <c r="BM13" i="153"/>
  <c r="BM12" i="153"/>
  <c r="BM14" i="153"/>
  <c r="BM9" i="153"/>
  <c r="BM11" i="153"/>
  <c r="BM10" i="153"/>
  <c r="BL16" i="153"/>
  <c r="BL15" i="153"/>
  <c r="BL17" i="153"/>
  <c r="BL13" i="153"/>
  <c r="BL12" i="153"/>
  <c r="BL14" i="153"/>
  <c r="BL9" i="153"/>
  <c r="BL11" i="153"/>
  <c r="BL10" i="153"/>
  <c r="BK16" i="153"/>
  <c r="BK15" i="153"/>
  <c r="BK17" i="153"/>
  <c r="BO17" i="153" s="1"/>
  <c r="BK13" i="153"/>
  <c r="BO13" i="153" s="1"/>
  <c r="BK12" i="153"/>
  <c r="BK14" i="153"/>
  <c r="BK9" i="153"/>
  <c r="BO9" i="153" s="1"/>
  <c r="BK11" i="153"/>
  <c r="BO11" i="153" s="1"/>
  <c r="BK10" i="153"/>
  <c r="BC16" i="153"/>
  <c r="BC15" i="153"/>
  <c r="BE15" i="153" s="1"/>
  <c r="BC17" i="153"/>
  <c r="BC13" i="153"/>
  <c r="BC12" i="153"/>
  <c r="BE12" i="153" s="1"/>
  <c r="BC14" i="153"/>
  <c r="BE14" i="153" s="1"/>
  <c r="BC9" i="153"/>
  <c r="BE9" i="153" s="1"/>
  <c r="BC11" i="153"/>
  <c r="BC10" i="153"/>
  <c r="BE10" i="153" s="1"/>
  <c r="BO11" i="158" l="1"/>
  <c r="BO16" i="158"/>
  <c r="BT11" i="158"/>
  <c r="BT16" i="158"/>
  <c r="BY11" i="158"/>
  <c r="BY16" i="158"/>
  <c r="CD11" i="158"/>
  <c r="CD16" i="158"/>
  <c r="BE13" i="158"/>
  <c r="CI11" i="158"/>
  <c r="CI16" i="158"/>
  <c r="CN11" i="158"/>
  <c r="CN16" i="158"/>
  <c r="BO12" i="158"/>
  <c r="BO10" i="158"/>
  <c r="BO17" i="158"/>
  <c r="BT12" i="158"/>
  <c r="BT10" i="158"/>
  <c r="BT17" i="158"/>
  <c r="BY12" i="158"/>
  <c r="BY10" i="158"/>
  <c r="BY17" i="158"/>
  <c r="CD12" i="158"/>
  <c r="CD10" i="158"/>
  <c r="CD17" i="158"/>
  <c r="CI12" i="158"/>
  <c r="CI10" i="158"/>
  <c r="CI17" i="158"/>
  <c r="CN12" i="158"/>
  <c r="CN10" i="158"/>
  <c r="CN17" i="158"/>
  <c r="BE15" i="158"/>
  <c r="BO14" i="158"/>
  <c r="BO13" i="158"/>
  <c r="BT14" i="158"/>
  <c r="BT13" i="158"/>
  <c r="BE14" i="158"/>
  <c r="BO13" i="157"/>
  <c r="BO16" i="157"/>
  <c r="BO17" i="157"/>
  <c r="BO21" i="157"/>
  <c r="BO28" i="157"/>
  <c r="BT13" i="157"/>
  <c r="BT16" i="157"/>
  <c r="BT17" i="157"/>
  <c r="BT21" i="157"/>
  <c r="BT28" i="157"/>
  <c r="BY13" i="157"/>
  <c r="BY16" i="157"/>
  <c r="BY17" i="157"/>
  <c r="BY21" i="157"/>
  <c r="BY28" i="157"/>
  <c r="CD13" i="157"/>
  <c r="CD16" i="157"/>
  <c r="CD17" i="157"/>
  <c r="CD21" i="157"/>
  <c r="CD28" i="157"/>
  <c r="CI13" i="157"/>
  <c r="CI16" i="157"/>
  <c r="CI17" i="157"/>
  <c r="CI21" i="157"/>
  <c r="CI28" i="157"/>
  <c r="CN13" i="157"/>
  <c r="CN16" i="157"/>
  <c r="CN17" i="157"/>
  <c r="CN21" i="157"/>
  <c r="CN28" i="157"/>
  <c r="BE9" i="157"/>
  <c r="BE15" i="157"/>
  <c r="BE10" i="157"/>
  <c r="BE11" i="157"/>
  <c r="BE19" i="157"/>
  <c r="BE20" i="157"/>
  <c r="BE27" i="157"/>
  <c r="BO9" i="157"/>
  <c r="BO15" i="157"/>
  <c r="BO18" i="157"/>
  <c r="BO23" i="157"/>
  <c r="BO26" i="157"/>
  <c r="BT9" i="157"/>
  <c r="BT15" i="157"/>
  <c r="BT18" i="157"/>
  <c r="BT23" i="157"/>
  <c r="BT26" i="157"/>
  <c r="BY9" i="157"/>
  <c r="BY15" i="157"/>
  <c r="BY18" i="157"/>
  <c r="BY23" i="157"/>
  <c r="BY26" i="157"/>
  <c r="CD9" i="157"/>
  <c r="CD15" i="157"/>
  <c r="CD18" i="157"/>
  <c r="CD23" i="157"/>
  <c r="CD26" i="157"/>
  <c r="CI9" i="157"/>
  <c r="CI15" i="157"/>
  <c r="CI18" i="157"/>
  <c r="CI23" i="157"/>
  <c r="CI26" i="157"/>
  <c r="CN9" i="157"/>
  <c r="CN15" i="157"/>
  <c r="CN18" i="157"/>
  <c r="CN23" i="157"/>
  <c r="CN26" i="157"/>
  <c r="BO12" i="157"/>
  <c r="BO14" i="157"/>
  <c r="BO24" i="157"/>
  <c r="BO22" i="157"/>
  <c r="BO25" i="157"/>
  <c r="BO29" i="157"/>
  <c r="BT12" i="157"/>
  <c r="BT14" i="157"/>
  <c r="BT24" i="157"/>
  <c r="BT22" i="157"/>
  <c r="BT25" i="157"/>
  <c r="BT29" i="157"/>
  <c r="BY12" i="157"/>
  <c r="BY14" i="157"/>
  <c r="BY24" i="157"/>
  <c r="BY22" i="157"/>
  <c r="BY25" i="157"/>
  <c r="BY29" i="157"/>
  <c r="CD12" i="157"/>
  <c r="CD14" i="157"/>
  <c r="CD24" i="157"/>
  <c r="CD22" i="157"/>
  <c r="CD25" i="157"/>
  <c r="CD29" i="157"/>
  <c r="CI12" i="157"/>
  <c r="CI14" i="157"/>
  <c r="CI24" i="157"/>
  <c r="CI22" i="157"/>
  <c r="CI25" i="157"/>
  <c r="CI29" i="157"/>
  <c r="CN12" i="157"/>
  <c r="CN14" i="157"/>
  <c r="CN24" i="157"/>
  <c r="CN22" i="157"/>
  <c r="CN25" i="157"/>
  <c r="CN29" i="157"/>
  <c r="BE26" i="157"/>
  <c r="BE23" i="157"/>
  <c r="BE18" i="157"/>
  <c r="BO9" i="148"/>
  <c r="BT9" i="148"/>
  <c r="CD9" i="148"/>
  <c r="BE9" i="148"/>
  <c r="BO10" i="148"/>
  <c r="BT10" i="148"/>
  <c r="BY10" i="148"/>
  <c r="CD10" i="148"/>
  <c r="CI10" i="148"/>
  <c r="CN10" i="148"/>
  <c r="BE10" i="148"/>
  <c r="BO11" i="148"/>
  <c r="BT11" i="148"/>
  <c r="BY11" i="148"/>
  <c r="CD11" i="148"/>
  <c r="CI11" i="148"/>
  <c r="CN11" i="148"/>
  <c r="BE11" i="156"/>
  <c r="BE21" i="156"/>
  <c r="BE18" i="156"/>
  <c r="BE19" i="156"/>
  <c r="BE24" i="156"/>
  <c r="BE27" i="156"/>
  <c r="BE16" i="156"/>
  <c r="BE9" i="156"/>
  <c r="BE20" i="156"/>
  <c r="BE22" i="156"/>
  <c r="BE30" i="156"/>
  <c r="BE28" i="156"/>
  <c r="BE14" i="156"/>
  <c r="BE23" i="156"/>
  <c r="BE25" i="156"/>
  <c r="BE15" i="156"/>
  <c r="BE12" i="156"/>
  <c r="BE13" i="156"/>
  <c r="BE26" i="156"/>
  <c r="BE29" i="156"/>
  <c r="BE10" i="155"/>
  <c r="BO9" i="155"/>
  <c r="BO12" i="155"/>
  <c r="BT9" i="155"/>
  <c r="BT12" i="155"/>
  <c r="BY9" i="155"/>
  <c r="BY12" i="155"/>
  <c r="CD9" i="155"/>
  <c r="CD12" i="155"/>
  <c r="CI9" i="155"/>
  <c r="CI12" i="155"/>
  <c r="CN9" i="155"/>
  <c r="CN12" i="155"/>
  <c r="BE9" i="155"/>
  <c r="BE12" i="155"/>
  <c r="BO11" i="155"/>
  <c r="BO13" i="155"/>
  <c r="BT11" i="155"/>
  <c r="BT13" i="155"/>
  <c r="BY11" i="155"/>
  <c r="BY13" i="155"/>
  <c r="CD11" i="155"/>
  <c r="CD13" i="155"/>
  <c r="CI11" i="155"/>
  <c r="CI13" i="155"/>
  <c r="CN11" i="155"/>
  <c r="CN13" i="155"/>
  <c r="BE14" i="155"/>
  <c r="BE15" i="155"/>
  <c r="BE11" i="137"/>
  <c r="BO9" i="137"/>
  <c r="BT9" i="137"/>
  <c r="BY9" i="137"/>
  <c r="CD9" i="137"/>
  <c r="CI9" i="137"/>
  <c r="CN9" i="137"/>
  <c r="BO10" i="137"/>
  <c r="BT10" i="137"/>
  <c r="BY10" i="137"/>
  <c r="CD10" i="137"/>
  <c r="CI10" i="137"/>
  <c r="CN10" i="137"/>
  <c r="BE9" i="137"/>
  <c r="BE10" i="137"/>
  <c r="BO11" i="137"/>
  <c r="BT11" i="137"/>
  <c r="BY11" i="137"/>
  <c r="CD11" i="137"/>
  <c r="CI11" i="137"/>
  <c r="CN11" i="137"/>
  <c r="BT14" i="154"/>
  <c r="BT15" i="154"/>
  <c r="BO14" i="154"/>
  <c r="BO15" i="154"/>
  <c r="BO22" i="154"/>
  <c r="BO16" i="154"/>
  <c r="BO19" i="154"/>
  <c r="BO29" i="154"/>
  <c r="BO35" i="154"/>
  <c r="BT22" i="154"/>
  <c r="BT16" i="154"/>
  <c r="BT19" i="154"/>
  <c r="BT29" i="154"/>
  <c r="BT35" i="154"/>
  <c r="BY14" i="154"/>
  <c r="BY15" i="154"/>
  <c r="BY22" i="154"/>
  <c r="BY16" i="154"/>
  <c r="BY19" i="154"/>
  <c r="BY29" i="154"/>
  <c r="BY35" i="154"/>
  <c r="CD14" i="154"/>
  <c r="CD15" i="154"/>
  <c r="CD22" i="154"/>
  <c r="CD16" i="154"/>
  <c r="CD19" i="154"/>
  <c r="CD29" i="154"/>
  <c r="CD35" i="154"/>
  <c r="CI14" i="154"/>
  <c r="CI15" i="154"/>
  <c r="CI22" i="154"/>
  <c r="CI16" i="154"/>
  <c r="CI19" i="154"/>
  <c r="CI29" i="154"/>
  <c r="CI35" i="154"/>
  <c r="CN14" i="154"/>
  <c r="CN15" i="154"/>
  <c r="CN22" i="154"/>
  <c r="CN16" i="154"/>
  <c r="CN19" i="154"/>
  <c r="CN29" i="154"/>
  <c r="CN35" i="154"/>
  <c r="BE9" i="154"/>
  <c r="BE21" i="154"/>
  <c r="BE20" i="154"/>
  <c r="BE23" i="154"/>
  <c r="BE25" i="154"/>
  <c r="BO10" i="154"/>
  <c r="BO11" i="154"/>
  <c r="BO24" i="154"/>
  <c r="BO18" i="154"/>
  <c r="BO27" i="154"/>
  <c r="BO31" i="154"/>
  <c r="BO30" i="154"/>
  <c r="BO37" i="154"/>
  <c r="BT10" i="154"/>
  <c r="BT11" i="154"/>
  <c r="BT24" i="154"/>
  <c r="BT18" i="154"/>
  <c r="BT27" i="154"/>
  <c r="BT31" i="154"/>
  <c r="BT30" i="154"/>
  <c r="BT37" i="154"/>
  <c r="BY10" i="154"/>
  <c r="BY11" i="154"/>
  <c r="BY24" i="154"/>
  <c r="BY18" i="154"/>
  <c r="BY27" i="154"/>
  <c r="BY31" i="154"/>
  <c r="BY30" i="154"/>
  <c r="BY37" i="154"/>
  <c r="CD10" i="154"/>
  <c r="CD11" i="154"/>
  <c r="CD24" i="154"/>
  <c r="CD18" i="154"/>
  <c r="CD27" i="154"/>
  <c r="CD31" i="154"/>
  <c r="CD30" i="154"/>
  <c r="CD37" i="154"/>
  <c r="CI10" i="154"/>
  <c r="CI11" i="154"/>
  <c r="CI24" i="154"/>
  <c r="CI18" i="154"/>
  <c r="CI27" i="154"/>
  <c r="CI31" i="154"/>
  <c r="CI30" i="154"/>
  <c r="CI37" i="154"/>
  <c r="CN10" i="154"/>
  <c r="CN11" i="154"/>
  <c r="CN24" i="154"/>
  <c r="CN18" i="154"/>
  <c r="CN27" i="154"/>
  <c r="CN31" i="154"/>
  <c r="CN30" i="154"/>
  <c r="CN37" i="154"/>
  <c r="BE26" i="154"/>
  <c r="BE35" i="154"/>
  <c r="BE34" i="154"/>
  <c r="BE33" i="154"/>
  <c r="BE29" i="154"/>
  <c r="BE32" i="154"/>
  <c r="BO14" i="153"/>
  <c r="BO15" i="153"/>
  <c r="BT14" i="153"/>
  <c r="BT15" i="153"/>
  <c r="BY14" i="153"/>
  <c r="BY15" i="153"/>
  <c r="CD14" i="153"/>
  <c r="CD15" i="153"/>
  <c r="CI14" i="153"/>
  <c r="CI15" i="153"/>
  <c r="CN14" i="153"/>
  <c r="CN15" i="153"/>
  <c r="BE11" i="153"/>
  <c r="BE13" i="153"/>
  <c r="BO10" i="153"/>
  <c r="BO12" i="153"/>
  <c r="BO16" i="153"/>
  <c r="BT10" i="153"/>
  <c r="BT12" i="153"/>
  <c r="BT16" i="153"/>
  <c r="BY10" i="153"/>
  <c r="BY12" i="153"/>
  <c r="BY16" i="153"/>
  <c r="CD10" i="153"/>
  <c r="CD12" i="153"/>
  <c r="CD16" i="153"/>
  <c r="CI10" i="153"/>
  <c r="CI12" i="153"/>
  <c r="CI16" i="153"/>
  <c r="CN10" i="153"/>
  <c r="CN12" i="153"/>
  <c r="CN16" i="153"/>
  <c r="BE17" i="153"/>
  <c r="BE16" i="153"/>
  <c r="BD13" i="142"/>
  <c r="BD14" i="142"/>
  <c r="BD12" i="142"/>
  <c r="BD11" i="142"/>
  <c r="BD10" i="142"/>
  <c r="BD9" i="142"/>
  <c r="CM13" i="142"/>
  <c r="CM14" i="142"/>
  <c r="CM12" i="142"/>
  <c r="CM11" i="142"/>
  <c r="CM10" i="142"/>
  <c r="CM9" i="142"/>
  <c r="CL13" i="142"/>
  <c r="CL14" i="142"/>
  <c r="CL12" i="142"/>
  <c r="CL11" i="142"/>
  <c r="CL10" i="142"/>
  <c r="CL9" i="142"/>
  <c r="CK13" i="142"/>
  <c r="CK14" i="142"/>
  <c r="CK12" i="142"/>
  <c r="CK11" i="142"/>
  <c r="CK10" i="142"/>
  <c r="CK9" i="142"/>
  <c r="CJ13" i="142"/>
  <c r="CN13" i="142" s="1"/>
  <c r="CJ14" i="142"/>
  <c r="CN14" i="142" s="1"/>
  <c r="CJ12" i="142"/>
  <c r="CN12" i="142" s="1"/>
  <c r="CJ11" i="142"/>
  <c r="CN11" i="142" s="1"/>
  <c r="CJ10" i="142"/>
  <c r="CN10" i="142" s="1"/>
  <c r="CJ9" i="142"/>
  <c r="CN9" i="142" s="1"/>
  <c r="CH13" i="142"/>
  <c r="CH14" i="142"/>
  <c r="CH12" i="142"/>
  <c r="CH11" i="142"/>
  <c r="CH10" i="142"/>
  <c r="CH9" i="142"/>
  <c r="CG13" i="142"/>
  <c r="CG14" i="142"/>
  <c r="CG12" i="142"/>
  <c r="CG11" i="142"/>
  <c r="CG10" i="142"/>
  <c r="CG9" i="142"/>
  <c r="CF13" i="142"/>
  <c r="CF14" i="142"/>
  <c r="CF12" i="142"/>
  <c r="CF11" i="142"/>
  <c r="CF10" i="142"/>
  <c r="CF9" i="142"/>
  <c r="CE13" i="142"/>
  <c r="CI13" i="142" s="1"/>
  <c r="CE14" i="142"/>
  <c r="CI14" i="142" s="1"/>
  <c r="CE12" i="142"/>
  <c r="CI12" i="142" s="1"/>
  <c r="CE11" i="142"/>
  <c r="CI11" i="142" s="1"/>
  <c r="CE10" i="142"/>
  <c r="CI10" i="142" s="1"/>
  <c r="CE9" i="142"/>
  <c r="CI9" i="142" s="1"/>
  <c r="CC13" i="142"/>
  <c r="CC14" i="142"/>
  <c r="CC12" i="142"/>
  <c r="CC11" i="142"/>
  <c r="CC10" i="142"/>
  <c r="CC9" i="142"/>
  <c r="CB13" i="142"/>
  <c r="CB14" i="142"/>
  <c r="CB12" i="142"/>
  <c r="CB11" i="142"/>
  <c r="CB10" i="142"/>
  <c r="CB9" i="142"/>
  <c r="CA13" i="142"/>
  <c r="CA14" i="142"/>
  <c r="CA12" i="142"/>
  <c r="CA11" i="142"/>
  <c r="CA10" i="142"/>
  <c r="CA9" i="142"/>
  <c r="BZ13" i="142"/>
  <c r="CD13" i="142" s="1"/>
  <c r="BZ14" i="142"/>
  <c r="CD14" i="142" s="1"/>
  <c r="BZ12" i="142"/>
  <c r="CD12" i="142" s="1"/>
  <c r="BZ11" i="142"/>
  <c r="CD11" i="142" s="1"/>
  <c r="BZ10" i="142"/>
  <c r="CD10" i="142" s="1"/>
  <c r="BZ9" i="142"/>
  <c r="CD9" i="142" s="1"/>
  <c r="BX13" i="142"/>
  <c r="BX14" i="142"/>
  <c r="BX12" i="142"/>
  <c r="BX11" i="142"/>
  <c r="BX10" i="142"/>
  <c r="BX9" i="142"/>
  <c r="BW13" i="142"/>
  <c r="BW14" i="142"/>
  <c r="BW12" i="142"/>
  <c r="BW11" i="142"/>
  <c r="BW10" i="142"/>
  <c r="BW9" i="142"/>
  <c r="BV13" i="142"/>
  <c r="BV14" i="142"/>
  <c r="BV12" i="142"/>
  <c r="BV11" i="142"/>
  <c r="BV10" i="142"/>
  <c r="BV9" i="142"/>
  <c r="BU13" i="142"/>
  <c r="BY13" i="142" s="1"/>
  <c r="BU14" i="142"/>
  <c r="BY14" i="142" s="1"/>
  <c r="BU12" i="142"/>
  <c r="BY12" i="142" s="1"/>
  <c r="BU11" i="142"/>
  <c r="BY11" i="142" s="1"/>
  <c r="BU10" i="142"/>
  <c r="BY10" i="142" s="1"/>
  <c r="BU9" i="142"/>
  <c r="BY9" i="142" s="1"/>
  <c r="BS13" i="142"/>
  <c r="BS14" i="142"/>
  <c r="BS12" i="142"/>
  <c r="BS11" i="142"/>
  <c r="BS10" i="142"/>
  <c r="BS9" i="142"/>
  <c r="BR13" i="142"/>
  <c r="BR14" i="142"/>
  <c r="BR12" i="142"/>
  <c r="BR11" i="142"/>
  <c r="BR10" i="142"/>
  <c r="BR9" i="142"/>
  <c r="BQ13" i="142"/>
  <c r="BQ14" i="142"/>
  <c r="BQ12" i="142"/>
  <c r="BQ11" i="142"/>
  <c r="BQ10" i="142"/>
  <c r="BQ9" i="142"/>
  <c r="BP13" i="142"/>
  <c r="BT13" i="142" s="1"/>
  <c r="BP14" i="142"/>
  <c r="BT14" i="142" s="1"/>
  <c r="BP12" i="142"/>
  <c r="BT12" i="142" s="1"/>
  <c r="BP11" i="142"/>
  <c r="BT11" i="142" s="1"/>
  <c r="BP10" i="142"/>
  <c r="BT10" i="142" s="1"/>
  <c r="BP9" i="142"/>
  <c r="BT9" i="142" s="1"/>
  <c r="BN13" i="142"/>
  <c r="BN14" i="142"/>
  <c r="BN12" i="142"/>
  <c r="BN11" i="142"/>
  <c r="BN10" i="142"/>
  <c r="BN9" i="142"/>
  <c r="BM13" i="142"/>
  <c r="BM14" i="142"/>
  <c r="BM12" i="142"/>
  <c r="BM11" i="142"/>
  <c r="BM10" i="142"/>
  <c r="BM9" i="142"/>
  <c r="BL13" i="142"/>
  <c r="BL14" i="142"/>
  <c r="BL12" i="142"/>
  <c r="BL11" i="142"/>
  <c r="BL10" i="142"/>
  <c r="BL9" i="142"/>
  <c r="BK13" i="142"/>
  <c r="BO13" i="142" s="1"/>
  <c r="BK14" i="142"/>
  <c r="BO14" i="142" s="1"/>
  <c r="BK12" i="142"/>
  <c r="BO12" i="142" s="1"/>
  <c r="BK11" i="142"/>
  <c r="BO11" i="142" s="1"/>
  <c r="BK10" i="142"/>
  <c r="BO10" i="142" s="1"/>
  <c r="BK9" i="142"/>
  <c r="BO9" i="142" s="1"/>
  <c r="BC13" i="142"/>
  <c r="BE13" i="142" s="1"/>
  <c r="BC14" i="142"/>
  <c r="BE14" i="142" s="1"/>
  <c r="BC12" i="142"/>
  <c r="BC11" i="142"/>
  <c r="BC10" i="142"/>
  <c r="BE10" i="142" s="1"/>
  <c r="BC9" i="142"/>
  <c r="BE9" i="142" s="1"/>
  <c r="BE12" i="142" l="1"/>
  <c r="BE11" i="142"/>
  <c r="AU7" i="159" l="1"/>
  <c r="AM7" i="159"/>
  <c r="AE7" i="159"/>
  <c r="W7" i="159"/>
  <c r="O7" i="159"/>
  <c r="G7" i="159"/>
  <c r="AU6" i="159"/>
  <c r="AM6" i="159"/>
  <c r="AE6" i="159"/>
  <c r="W6" i="159"/>
  <c r="O6" i="159"/>
  <c r="G6" i="159"/>
  <c r="O5" i="159"/>
  <c r="O4" i="159"/>
  <c r="BF2" i="159" s="1"/>
  <c r="BG3" i="159"/>
  <c r="C3" i="159"/>
  <c r="CM2" i="159"/>
  <c r="CL2" i="159"/>
  <c r="CK2" i="159"/>
  <c r="CJ2" i="159"/>
  <c r="CH2" i="159"/>
  <c r="CG2" i="159"/>
  <c r="CF2" i="159"/>
  <c r="CE2" i="159"/>
  <c r="CC2" i="159"/>
  <c r="CB2" i="159"/>
  <c r="CA2" i="159"/>
  <c r="BZ2" i="159"/>
  <c r="BX2" i="159"/>
  <c r="BW2" i="159"/>
  <c r="BV2" i="159"/>
  <c r="BU2" i="159"/>
  <c r="BS2" i="159"/>
  <c r="BR2" i="159"/>
  <c r="BQ2" i="159"/>
  <c r="BP2" i="159"/>
  <c r="BT2" i="159" s="1"/>
  <c r="BN2" i="159"/>
  <c r="BM2" i="159"/>
  <c r="BL2" i="159"/>
  <c r="BK2" i="159"/>
  <c r="BO2" i="159" s="1"/>
  <c r="BC2" i="159"/>
  <c r="AU7" i="158"/>
  <c r="AM7" i="158"/>
  <c r="AE7" i="158"/>
  <c r="W7" i="158"/>
  <c r="O7" i="158"/>
  <c r="G7" i="158"/>
  <c r="AU6" i="158"/>
  <c r="AM6" i="158"/>
  <c r="AE6" i="158"/>
  <c r="W6" i="158"/>
  <c r="O6" i="158"/>
  <c r="G6" i="158"/>
  <c r="O5" i="158"/>
  <c r="O4" i="158"/>
  <c r="BD2" i="158" s="1"/>
  <c r="BG3" i="158"/>
  <c r="C3" i="158"/>
  <c r="CM2" i="158"/>
  <c r="CL2" i="158"/>
  <c r="CK2" i="158"/>
  <c r="CJ2" i="158"/>
  <c r="CH2" i="158"/>
  <c r="CG2" i="158"/>
  <c r="CF2" i="158"/>
  <c r="CE2" i="158"/>
  <c r="CC2" i="158"/>
  <c r="CB2" i="158"/>
  <c r="CA2" i="158"/>
  <c r="BZ2" i="158"/>
  <c r="BX2" i="158"/>
  <c r="BW2" i="158"/>
  <c r="BV2" i="158"/>
  <c r="BU2" i="158"/>
  <c r="BS2" i="158"/>
  <c r="BR2" i="158"/>
  <c r="BQ2" i="158"/>
  <c r="BP2" i="158"/>
  <c r="BN2" i="158"/>
  <c r="BM2" i="158"/>
  <c r="BL2" i="158"/>
  <c r="BK2" i="158"/>
  <c r="BC2" i="158"/>
  <c r="AU7" i="157"/>
  <c r="AM7" i="157"/>
  <c r="AE7" i="157"/>
  <c r="W7" i="157"/>
  <c r="O7" i="157"/>
  <c r="G7" i="157"/>
  <c r="AU6" i="157"/>
  <c r="AM6" i="157"/>
  <c r="AE6" i="157"/>
  <c r="W6" i="157"/>
  <c r="O6" i="157"/>
  <c r="G6" i="157"/>
  <c r="O5" i="157"/>
  <c r="O4" i="157"/>
  <c r="BD2" i="157" s="1"/>
  <c r="BG3" i="157"/>
  <c r="C3" i="157"/>
  <c r="CM2" i="157"/>
  <c r="CL2" i="157"/>
  <c r="CK2" i="157"/>
  <c r="CJ2" i="157"/>
  <c r="CH2" i="157"/>
  <c r="CG2" i="157"/>
  <c r="CF2" i="157"/>
  <c r="CE2" i="157"/>
  <c r="CC2" i="157"/>
  <c r="CB2" i="157"/>
  <c r="CA2" i="157"/>
  <c r="BZ2" i="157"/>
  <c r="BX2" i="157"/>
  <c r="BW2" i="157"/>
  <c r="BV2" i="157"/>
  <c r="BU2" i="157"/>
  <c r="BS2" i="157"/>
  <c r="BR2" i="157"/>
  <c r="BQ2" i="157"/>
  <c r="BP2" i="157"/>
  <c r="BN2" i="157"/>
  <c r="BM2" i="157"/>
  <c r="BL2" i="157"/>
  <c r="BK2" i="157"/>
  <c r="BC2" i="157"/>
  <c r="AU7" i="156"/>
  <c r="AM7" i="156"/>
  <c r="AE7" i="156"/>
  <c r="W7" i="156"/>
  <c r="O7" i="156"/>
  <c r="G7" i="156"/>
  <c r="AU6" i="156"/>
  <c r="AM6" i="156"/>
  <c r="AE6" i="156"/>
  <c r="W6" i="156"/>
  <c r="O6" i="156"/>
  <c r="G6" i="156"/>
  <c r="O5" i="156"/>
  <c r="O4" i="156"/>
  <c r="BF2" i="156" s="1"/>
  <c r="BG3" i="156"/>
  <c r="C3" i="156"/>
  <c r="CM2" i="156"/>
  <c r="CL2" i="156"/>
  <c r="CK2" i="156"/>
  <c r="CJ2" i="156"/>
  <c r="CH2" i="156"/>
  <c r="CG2" i="156"/>
  <c r="CF2" i="156"/>
  <c r="CE2" i="156"/>
  <c r="CC2" i="156"/>
  <c r="CB2" i="156"/>
  <c r="CA2" i="156"/>
  <c r="BZ2" i="156"/>
  <c r="BX2" i="156"/>
  <c r="BW2" i="156"/>
  <c r="BV2" i="156"/>
  <c r="BU2" i="156"/>
  <c r="BS2" i="156"/>
  <c r="BR2" i="156"/>
  <c r="BQ2" i="156"/>
  <c r="BP2" i="156"/>
  <c r="BN2" i="156"/>
  <c r="BM2" i="156"/>
  <c r="BL2" i="156"/>
  <c r="BK2" i="156"/>
  <c r="BC2" i="156"/>
  <c r="AU7" i="155"/>
  <c r="AM7" i="155"/>
  <c r="AE7" i="155"/>
  <c r="W7" i="155"/>
  <c r="O7" i="155"/>
  <c r="G7" i="155"/>
  <c r="AU6" i="155"/>
  <c r="AM6" i="155"/>
  <c r="AE6" i="155"/>
  <c r="W6" i="155"/>
  <c r="O6" i="155"/>
  <c r="G6" i="155"/>
  <c r="O5" i="155"/>
  <c r="O4" i="155"/>
  <c r="BF2" i="155" s="1"/>
  <c r="BG3" i="155"/>
  <c r="C3" i="155"/>
  <c r="CM2" i="155"/>
  <c r="CL2" i="155"/>
  <c r="CK2" i="155"/>
  <c r="CJ2" i="155"/>
  <c r="CH2" i="155"/>
  <c r="CG2" i="155"/>
  <c r="CF2" i="155"/>
  <c r="CE2" i="155"/>
  <c r="CC2" i="155"/>
  <c r="CB2" i="155"/>
  <c r="CA2" i="155"/>
  <c r="BZ2" i="155"/>
  <c r="BX2" i="155"/>
  <c r="BW2" i="155"/>
  <c r="BV2" i="155"/>
  <c r="BU2" i="155"/>
  <c r="BS2" i="155"/>
  <c r="BR2" i="155"/>
  <c r="BQ2" i="155"/>
  <c r="BP2" i="155"/>
  <c r="BN2" i="155"/>
  <c r="BM2" i="155"/>
  <c r="BL2" i="155"/>
  <c r="BK2" i="155"/>
  <c r="BC2" i="155"/>
  <c r="AU7" i="154"/>
  <c r="AM7" i="154"/>
  <c r="AE7" i="154"/>
  <c r="W7" i="154"/>
  <c r="O7" i="154"/>
  <c r="G7" i="154"/>
  <c r="AU6" i="154"/>
  <c r="AM6" i="154"/>
  <c r="AE6" i="154"/>
  <c r="W6" i="154"/>
  <c r="O6" i="154"/>
  <c r="G6" i="154"/>
  <c r="O5" i="154"/>
  <c r="O4" i="154"/>
  <c r="BF2" i="154" s="1"/>
  <c r="BG3" i="154"/>
  <c r="C3" i="154"/>
  <c r="CM2" i="154"/>
  <c r="CL2" i="154"/>
  <c r="CK2" i="154"/>
  <c r="CJ2" i="154"/>
  <c r="CH2" i="154"/>
  <c r="CG2" i="154"/>
  <c r="CF2" i="154"/>
  <c r="CE2" i="154"/>
  <c r="CC2" i="154"/>
  <c r="CB2" i="154"/>
  <c r="CA2" i="154"/>
  <c r="BZ2" i="154"/>
  <c r="BX2" i="154"/>
  <c r="BW2" i="154"/>
  <c r="BV2" i="154"/>
  <c r="BU2" i="154"/>
  <c r="BS2" i="154"/>
  <c r="BR2" i="154"/>
  <c r="BQ2" i="154"/>
  <c r="BP2" i="154"/>
  <c r="BN2" i="154"/>
  <c r="BM2" i="154"/>
  <c r="BL2" i="154"/>
  <c r="BK2" i="154"/>
  <c r="BC2" i="154"/>
  <c r="AU7" i="153"/>
  <c r="AM7" i="153"/>
  <c r="AE7" i="153"/>
  <c r="W7" i="153"/>
  <c r="O7" i="153"/>
  <c r="G7" i="153"/>
  <c r="AU6" i="153"/>
  <c r="AM6" i="153"/>
  <c r="AE6" i="153"/>
  <c r="W6" i="153"/>
  <c r="O6" i="153"/>
  <c r="G6" i="153"/>
  <c r="O5" i="153"/>
  <c r="O4" i="153"/>
  <c r="BF2" i="153" s="1"/>
  <c r="BG3" i="153"/>
  <c r="C3" i="153"/>
  <c r="CM2" i="153"/>
  <c r="CL2" i="153"/>
  <c r="CK2" i="153"/>
  <c r="CJ2" i="153"/>
  <c r="CH2" i="153"/>
  <c r="CG2" i="153"/>
  <c r="CF2" i="153"/>
  <c r="CE2" i="153"/>
  <c r="CC2" i="153"/>
  <c r="CB2" i="153"/>
  <c r="CA2" i="153"/>
  <c r="BZ2" i="153"/>
  <c r="BX2" i="153"/>
  <c r="BW2" i="153"/>
  <c r="BV2" i="153"/>
  <c r="BU2" i="153"/>
  <c r="BS2" i="153"/>
  <c r="BR2" i="153"/>
  <c r="BQ2" i="153"/>
  <c r="BP2" i="153"/>
  <c r="BN2" i="153"/>
  <c r="BM2" i="153"/>
  <c r="BL2" i="153"/>
  <c r="BK2" i="153"/>
  <c r="BC2" i="153"/>
  <c r="AU7" i="150"/>
  <c r="AM7" i="150"/>
  <c r="AE7" i="150"/>
  <c r="W7" i="150"/>
  <c r="O7" i="150"/>
  <c r="G7" i="150"/>
  <c r="AU6" i="150"/>
  <c r="AM6" i="150"/>
  <c r="AE6" i="150"/>
  <c r="W6" i="150"/>
  <c r="O6" i="150"/>
  <c r="G6" i="150"/>
  <c r="O5" i="150"/>
  <c r="O4" i="150"/>
  <c r="BD2" i="150"/>
  <c r="BG3" i="150"/>
  <c r="C3" i="150"/>
  <c r="CM2" i="150"/>
  <c r="CL2" i="150"/>
  <c r="CK2" i="150"/>
  <c r="CJ2" i="150"/>
  <c r="CH2" i="150"/>
  <c r="CG2" i="150"/>
  <c r="CF2" i="150"/>
  <c r="CE2" i="150"/>
  <c r="CC2" i="150"/>
  <c r="CB2" i="150"/>
  <c r="CA2" i="150"/>
  <c r="BZ2" i="150"/>
  <c r="BX2" i="150"/>
  <c r="BW2" i="150"/>
  <c r="BV2" i="150"/>
  <c r="BU2" i="150"/>
  <c r="BS2" i="150"/>
  <c r="BR2" i="150"/>
  <c r="BQ2" i="150"/>
  <c r="BP2" i="150"/>
  <c r="BT2" i="150" s="1"/>
  <c r="BN2" i="150"/>
  <c r="BM2" i="150"/>
  <c r="BL2" i="150"/>
  <c r="BK2" i="150"/>
  <c r="BC2" i="150"/>
  <c r="AU7" i="149"/>
  <c r="AM7" i="149"/>
  <c r="AE7" i="149"/>
  <c r="W7" i="149"/>
  <c r="O7" i="149"/>
  <c r="G7" i="149"/>
  <c r="AU6" i="149"/>
  <c r="AM6" i="149"/>
  <c r="AE6" i="149"/>
  <c r="W6" i="149"/>
  <c r="O6" i="149"/>
  <c r="G6" i="149"/>
  <c r="O5" i="149"/>
  <c r="O4" i="149"/>
  <c r="BF2" i="149" s="1"/>
  <c r="BG3" i="149"/>
  <c r="C3" i="149"/>
  <c r="CM2" i="149"/>
  <c r="CL2" i="149"/>
  <c r="CK2" i="149"/>
  <c r="CJ2" i="149"/>
  <c r="CH2" i="149"/>
  <c r="CG2" i="149"/>
  <c r="CF2" i="149"/>
  <c r="CE2" i="149"/>
  <c r="CC2" i="149"/>
  <c r="CB2" i="149"/>
  <c r="CA2" i="149"/>
  <c r="BZ2" i="149"/>
  <c r="BX2" i="149"/>
  <c r="BW2" i="149"/>
  <c r="BV2" i="149"/>
  <c r="BU2" i="149"/>
  <c r="BS2" i="149"/>
  <c r="BR2" i="149"/>
  <c r="BQ2" i="149"/>
  <c r="BP2" i="149"/>
  <c r="BN2" i="149"/>
  <c r="BM2" i="149"/>
  <c r="BL2" i="149"/>
  <c r="BK2" i="149"/>
  <c r="BC2" i="149"/>
  <c r="AU7" i="148"/>
  <c r="AM7" i="148"/>
  <c r="AE7" i="148"/>
  <c r="W7" i="148"/>
  <c r="O7" i="148"/>
  <c r="G7" i="148"/>
  <c r="AU6" i="148"/>
  <c r="AM6" i="148"/>
  <c r="AE6" i="148"/>
  <c r="W6" i="148"/>
  <c r="O6" i="148"/>
  <c r="G6" i="148"/>
  <c r="O5" i="148"/>
  <c r="O4" i="148"/>
  <c r="BD2" i="148" s="1"/>
  <c r="BG3" i="148"/>
  <c r="C3" i="148"/>
  <c r="CM2" i="148"/>
  <c r="CL2" i="148"/>
  <c r="CK2" i="148"/>
  <c r="CJ2" i="148"/>
  <c r="CH2" i="148"/>
  <c r="CG2" i="148"/>
  <c r="CF2" i="148"/>
  <c r="CE2" i="148"/>
  <c r="CC2" i="148"/>
  <c r="CB2" i="148"/>
  <c r="CA2" i="148"/>
  <c r="BZ2" i="148"/>
  <c r="BX2" i="148"/>
  <c r="BW2" i="148"/>
  <c r="BV2" i="148"/>
  <c r="BU2" i="148"/>
  <c r="BS2" i="148"/>
  <c r="BR2" i="148"/>
  <c r="BQ2" i="148"/>
  <c r="BP2" i="148"/>
  <c r="BN2" i="148"/>
  <c r="BM2" i="148"/>
  <c r="BL2" i="148"/>
  <c r="BK2" i="148"/>
  <c r="BC2" i="148"/>
  <c r="AU7" i="142"/>
  <c r="AM7" i="142"/>
  <c r="AU7" i="137"/>
  <c r="AM7" i="137"/>
  <c r="AU6" i="137"/>
  <c r="AM6" i="137"/>
  <c r="AU6" i="142"/>
  <c r="AM6" i="142"/>
  <c r="AE6" i="142"/>
  <c r="BC2" i="137"/>
  <c r="CM2" i="137"/>
  <c r="CL2" i="137"/>
  <c r="CK2" i="137"/>
  <c r="CJ2" i="137"/>
  <c r="CH2" i="137"/>
  <c r="CG2" i="137"/>
  <c r="CF2" i="137"/>
  <c r="CE2" i="137"/>
  <c r="BC2" i="142"/>
  <c r="CM2" i="142"/>
  <c r="CL2" i="142"/>
  <c r="CK2" i="142"/>
  <c r="CJ2" i="142"/>
  <c r="CH2" i="142"/>
  <c r="CG2" i="142"/>
  <c r="CF2" i="142"/>
  <c r="CE2" i="142"/>
  <c r="O4" i="137"/>
  <c r="BF2" i="137" s="1"/>
  <c r="AE7" i="142"/>
  <c r="W7" i="142"/>
  <c r="O7" i="142"/>
  <c r="G7" i="142"/>
  <c r="W6" i="142"/>
  <c r="O6" i="142"/>
  <c r="G6" i="142"/>
  <c r="O5" i="142"/>
  <c r="O4" i="142"/>
  <c r="BG3" i="142"/>
  <c r="C3" i="142"/>
  <c r="CC2" i="142"/>
  <c r="CB2" i="142"/>
  <c r="CA2" i="142"/>
  <c r="BZ2" i="142"/>
  <c r="BX2" i="142"/>
  <c r="BW2" i="142"/>
  <c r="BV2" i="142"/>
  <c r="BU2" i="142"/>
  <c r="BS2" i="142"/>
  <c r="BR2" i="142"/>
  <c r="BQ2" i="142"/>
  <c r="BP2" i="142"/>
  <c r="BN2" i="142"/>
  <c r="BM2" i="142"/>
  <c r="BL2" i="142"/>
  <c r="BK2" i="142"/>
  <c r="AE7" i="137"/>
  <c r="W7" i="137"/>
  <c r="O7" i="137"/>
  <c r="G7" i="137"/>
  <c r="AE6" i="137"/>
  <c r="W6" i="137"/>
  <c r="O6" i="137"/>
  <c r="G6" i="137"/>
  <c r="O5" i="137"/>
  <c r="BG3" i="137"/>
  <c r="C3" i="137"/>
  <c r="CC2" i="137"/>
  <c r="CB2" i="137"/>
  <c r="CA2" i="137"/>
  <c r="BZ2" i="137"/>
  <c r="BX2" i="137"/>
  <c r="BW2" i="137"/>
  <c r="BV2" i="137"/>
  <c r="BU2" i="137"/>
  <c r="BS2" i="137"/>
  <c r="BR2" i="137"/>
  <c r="BQ2" i="137"/>
  <c r="BP2" i="137"/>
  <c r="BN2" i="137"/>
  <c r="BM2" i="137"/>
  <c r="BL2" i="137"/>
  <c r="BK2" i="137"/>
  <c r="D2" i="103"/>
  <c r="J2" i="103"/>
  <c r="C3" i="103"/>
  <c r="BF2" i="150"/>
  <c r="BY2" i="157" l="1"/>
  <c r="BD2" i="156"/>
  <c r="BE2" i="156" s="1"/>
  <c r="BF2" i="142"/>
  <c r="CN2" i="150"/>
  <c r="BE2" i="150"/>
  <c r="BY2" i="159"/>
  <c r="CD2" i="159"/>
  <c r="CI2" i="159"/>
  <c r="CN2" i="159"/>
  <c r="BO2" i="156"/>
  <c r="BT2" i="156"/>
  <c r="BY2" i="156"/>
  <c r="CD2" i="156"/>
  <c r="CI2" i="156"/>
  <c r="CN2" i="156"/>
  <c r="BT2" i="155"/>
  <c r="BY2" i="155"/>
  <c r="CN2" i="155"/>
  <c r="BO2" i="155"/>
  <c r="CN2" i="137"/>
  <c r="BT2" i="137"/>
  <c r="BO2" i="137"/>
  <c r="BY2" i="137"/>
  <c r="CD2" i="137"/>
  <c r="CI2" i="137"/>
  <c r="BO2" i="154"/>
  <c r="BT2" i="154"/>
  <c r="CI2" i="154"/>
  <c r="CN2" i="154"/>
  <c r="BD2" i="154"/>
  <c r="BE2" i="154" s="1"/>
  <c r="CI2" i="142"/>
  <c r="CN2" i="142"/>
  <c r="BD2" i="142"/>
  <c r="BE2" i="142" s="1"/>
  <c r="BO2" i="142"/>
  <c r="BO2" i="153"/>
  <c r="BT2" i="153"/>
  <c r="BY2" i="153"/>
  <c r="CN2" i="153"/>
  <c r="BO2" i="149"/>
  <c r="CI2" i="149"/>
  <c r="CD2" i="149"/>
  <c r="BD2" i="149"/>
  <c r="BE2" i="149" s="1"/>
  <c r="BT2" i="149"/>
  <c r="BY2" i="149"/>
  <c r="CN2" i="149"/>
  <c r="BO2" i="158"/>
  <c r="CI2" i="158"/>
  <c r="BF2" i="158"/>
  <c r="BT2" i="158"/>
  <c r="CD2" i="158"/>
  <c r="BE2" i="158"/>
  <c r="BT2" i="148"/>
  <c r="BY2" i="148"/>
  <c r="BF2" i="148"/>
  <c r="BE2" i="157"/>
  <c r="CI2" i="157"/>
  <c r="BF2" i="157"/>
  <c r="BO2" i="157"/>
  <c r="BT2" i="157"/>
  <c r="CD2" i="157"/>
  <c r="BT2" i="142"/>
  <c r="BY2" i="142"/>
  <c r="CD2" i="142"/>
  <c r="BO2" i="148"/>
  <c r="CD2" i="148"/>
  <c r="CI2" i="148"/>
  <c r="CN2" i="148"/>
  <c r="BY2" i="150"/>
  <c r="CD2" i="150"/>
  <c r="CI2" i="150"/>
  <c r="CD2" i="153"/>
  <c r="CI2" i="153"/>
  <c r="BY2" i="154"/>
  <c r="CD2" i="154"/>
  <c r="CD2" i="155"/>
  <c r="CI2" i="155"/>
  <c r="CN2" i="157"/>
  <c r="CN2" i="158"/>
  <c r="BD2" i="137"/>
  <c r="BE2" i="137" s="1"/>
  <c r="BO2" i="150"/>
  <c r="BY2" i="158"/>
  <c r="BE2" i="148"/>
  <c r="BD2" i="153"/>
  <c r="BE2" i="153" s="1"/>
  <c r="BD2" i="155"/>
  <c r="BE2" i="155" s="1"/>
  <c r="BD2" i="159"/>
  <c r="BE2" i="159" s="1"/>
</calcChain>
</file>

<file path=xl/connections.xml><?xml version="1.0" encoding="utf-8"?>
<connections xmlns="http://schemas.openxmlformats.org/spreadsheetml/2006/main">
  <connection id="1" name="Barneveld_1e sel_paspr_1e parc_L" type="6" refreshedVersion="4" background="1">
    <textPr prompt="0" sourceFile="C:\Users\J. Ruiter\Documents\Mijn Concours 3.5 bestanden\DOCUMENTEN\Barneveld_1e sel_paspr_1e parc_L.txt" decimal="," thousands=".">
      <textFields count="9">
        <textField/>
        <textField/>
        <textField/>
        <textField/>
        <textField/>
        <textField/>
        <textField/>
        <textField/>
        <textField/>
      </textFields>
    </textPr>
  </connection>
  <connection id="2" name="Barneveld_1e sel_paspr_2e parc_L" type="6" refreshedVersion="4" background="1">
    <textPr prompt="0" sourceFile="C:\Users\J. Ruiter\Documents\Mijn Concours 3.5 bestanden\DOCUMENTEN\Barneveld_1e sel_paspr_2e parc_L.txt" decimal="," thousands=".">
      <textFields count="9">
        <textField/>
        <textField/>
        <textField/>
        <textField/>
        <textField/>
        <textField/>
        <textField/>
        <textField/>
        <textField/>
      </textFields>
    </textPr>
  </connection>
  <connection id="3" name="L1" type="6" refreshedVersion="4" background="1">
    <textPr prompt="0" sourceFile="D:\Temp\ZWV\L1.txt" decimal="," thousands=".">
      <textFields count="9">
        <textField/>
        <textField/>
        <textField/>
        <textField/>
        <textField/>
        <textField/>
        <textField/>
        <textField/>
        <textField/>
      </textFields>
    </textPr>
  </connection>
  <connection id="4" name="L11" type="6" refreshedVersion="4" background="1">
    <textPr prompt="0" sourceFile="D:\Temp\ZWV\L1.txt" decimal="," thousands=".">
      <textFields count="9">
        <textField/>
        <textField/>
        <textField/>
        <textField/>
        <textField/>
        <textField/>
        <textField/>
        <textField/>
        <textField/>
      </textFields>
    </textPr>
  </connection>
  <connection id="5" name="L12" type="6" refreshedVersion="4" background="1">
    <textPr prompt="0" sourceFile="D:\Temp\ZWV\L1.txt" decimal="," thousands=".">
      <textFields count="9">
        <textField/>
        <textField/>
        <textField/>
        <textField/>
        <textField/>
        <textField/>
        <textField/>
        <textField/>
        <textField/>
      </textFields>
    </textPr>
  </connection>
  <connection id="6" name="L2" type="6" refreshedVersion="4" background="1">
    <textPr prompt="0" sourceFile="D:\Temp\ZWV\L2.txt" decimal="," thousands=".">
      <textFields count="9">
        <textField/>
        <textField/>
        <textField/>
        <textField/>
        <textField/>
        <textField/>
        <textField/>
        <textField/>
        <textField/>
      </textFields>
    </textPr>
  </connection>
  <connection id="7" name="L21" type="6" refreshedVersion="4" background="1">
    <textPr prompt="0" sourceFile="D:\Temp\ZWV\L2.txt" decimal="," thousands=".">
      <textFields count="9">
        <textField/>
        <textField/>
        <textField/>
        <textField/>
        <textField/>
        <textField/>
        <textField/>
        <textField/>
        <textField/>
      </textFields>
    </textPr>
  </connection>
  <connection id="8" name="L22" type="6" refreshedVersion="4" background="1">
    <textPr prompt="0" sourceFile="D:\Temp\ZWV\L2.txt" decimal="," thousands=".">
      <textFields count="9">
        <textField/>
        <textField/>
        <textField/>
        <textField/>
        <textField/>
        <textField/>
        <textField/>
        <textField/>
        <textField/>
      </textFields>
    </textPr>
  </connection>
  <connection id="9" name="Onwaar" type="6" refreshedVersion="0" background="1">
    <textPr prompt="0" sourceFile="Onwaar" decimal="," thousands=".">
      <textFields>
        <textField/>
      </textFields>
    </textPr>
  </connection>
  <connection id="10" name="Spr_Pa_2014_10_11_12" type="6" refreshedVersion="4" background="1" saveData="1">
    <textPr prompt="0" sourceFile="Z:\D-schijf\Temp\Spr_Pa_2014_10_11_12.txt" decimal="," thousands=".">
      <textFields count="9">
        <textField/>
        <textField/>
        <textField/>
        <textField/>
        <textField/>
        <textField/>
        <textField/>
        <textField/>
        <textField/>
      </textFields>
    </textPr>
  </connection>
  <connection id="11" name="Spr_Pa_2014_10_11_121" type="6" refreshedVersion="4" background="1">
    <textPr prompt="0" sourceFile="Z:\D-schijf\Temp\Spr_Pa_2014_10_11_12.txt" decimal="," thousands=".">
      <textFields count="9">
        <textField/>
        <textField/>
        <textField/>
        <textField/>
        <textField/>
        <textField/>
        <textField/>
        <textField/>
        <textField/>
      </textFields>
    </textPr>
  </connection>
  <connection id="12" name="Spr_Pa_2014_10_11_122" type="6" refreshedVersion="4" background="1">
    <textPr prompt="0" sourceFile="Z:\D-schijf\Temp\Spr_Pa_2014_10_11_12.txt" decimal="," thousands=".">
      <textFields count="9">
        <textField/>
        <textField/>
        <textField/>
        <textField/>
        <textField/>
        <textField/>
        <textField/>
        <textField/>
        <textField/>
      </textFields>
    </textPr>
  </connection>
  <connection id="13" name="Spr_Pa_2014_12_20" type="6" refreshedVersion="4" background="1">
    <textPr prompt="0" sourceFile="Z:\D-schijf\Temp\Spr_Pa_2014_12_20.txt" decimal="," thousands=".">
      <textFields count="9">
        <textField/>
        <textField/>
        <textField/>
        <textField/>
        <textField/>
        <textField/>
        <textField/>
        <textField/>
        <textField/>
      </textFields>
    </textPr>
  </connection>
  <connection id="14" name="Spr_Pa_2014_12_201" type="6" refreshedVersion="4" background="1">
    <textPr prompt="0" sourceFile="Z:\D-schijf\Temp\Spr_Pa_2014_12_20.txt" decimal="," thousands=".">
      <textFields count="9">
        <textField/>
        <textField/>
        <textField/>
        <textField/>
        <textField/>
        <textField/>
        <textField/>
        <textField/>
        <textField/>
      </textFields>
    </textPr>
  </connection>
  <connection id="15" name="Spr_Pa_2015_01_17_18 Bergharen" type="6" refreshedVersion="4" background="1">
    <textPr prompt="0" sourceFile="Z:\D-schijf\Temp\Spr_Pa_2015_01_17_18 Bergharen.txt" decimal="," thousands=".">
      <textFields count="9">
        <textField/>
        <textField/>
        <textField/>
        <textField/>
        <textField/>
        <textField/>
        <textField/>
        <textField/>
        <textField/>
      </textFields>
    </textPr>
  </connection>
  <connection id="16" name="Spr_Pa_2015_01_17_18 Bergharen1" type="6" refreshedVersion="4" background="1">
    <textPr prompt="0" sourceFile="Z:\D-schijf\Temp\Spr_Pa_2015_01_17_18 Bergharen.txt" decimal="," thousands=".">
      <textFields count="9">
        <textField/>
        <textField/>
        <textField/>
        <textField/>
        <textField/>
        <textField/>
        <textField/>
        <textField/>
        <textField/>
      </textFields>
    </textPr>
  </connection>
</connections>
</file>

<file path=xl/sharedStrings.xml><?xml version="1.0" encoding="utf-8"?>
<sst xmlns="http://schemas.openxmlformats.org/spreadsheetml/2006/main" count="2418" uniqueCount="495">
  <si>
    <t>Ruiter/amazone</t>
  </si>
  <si>
    <t>Paard/pony</t>
  </si>
  <si>
    <t>cat.</t>
  </si>
  <si>
    <t>vereniging</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</si>
  <si>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</si>
  <si>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</si>
  <si>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</si>
  <si>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</si>
  <si>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</si>
  <si>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</si>
  <si>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</si>
  <si>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</si>
  <si>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</si>
  <si>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</si>
  <si>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</si>
  <si>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</si>
  <si>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</si>
  <si>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</si>
  <si>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</si>
  <si>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</si>
  <si>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</si>
  <si>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</si>
  <si>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</si>
  <si>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</si>
  <si>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</si>
  <si>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</si>
  <si>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</si>
  <si>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Aantal wedstrijden:</t>
  </si>
  <si>
    <t>Aantal afvaardiging Regio:</t>
  </si>
  <si>
    <t>Regio Kampioenen</t>
  </si>
  <si>
    <t>Totaal beste</t>
  </si>
  <si>
    <t>Totaal pl.pnt.</t>
  </si>
  <si>
    <t>Aantal per klasse:</t>
  </si>
  <si>
    <t>Springen</t>
  </si>
  <si>
    <t>L</t>
  </si>
  <si>
    <t>Aantal afval resultaten:</t>
  </si>
  <si>
    <t>Tot.</t>
  </si>
  <si>
    <t>afval</t>
  </si>
  <si>
    <t>Beste</t>
  </si>
  <si>
    <t>Waarde</t>
  </si>
  <si>
    <t>Gegevens:</t>
  </si>
  <si>
    <t>Naam van de Kring:</t>
  </si>
  <si>
    <t>Interval plaatsingspunten:</t>
  </si>
  <si>
    <t>1=(1,2,3,etc) / 2=(1,3,5,etc)</t>
  </si>
  <si>
    <t>Aantal selectie wedstrijden:</t>
  </si>
  <si>
    <t>(De laagste waarde heeft voorrang, niet ingevulde gegevens doen niet mee voor de volgorde van het resultaat)</t>
  </si>
  <si>
    <t>Totaal beste plaatsingspunten:</t>
  </si>
  <si>
    <t>(dit is een vaste waarde en heeft de hoogste voorrang)</t>
  </si>
  <si>
    <t>Plaatsingspunten 4e wedstrijd:</t>
  </si>
  <si>
    <t>Plaatsingspunten 3e wedstrijd:</t>
  </si>
  <si>
    <t>Plaatsingspunten 2e wedstrijd:</t>
  </si>
  <si>
    <t>Plaatsingspunten 1e wedstrijd:</t>
  </si>
  <si>
    <t>Totaal alle plaatsingspunten:</t>
  </si>
  <si>
    <t>M</t>
  </si>
  <si>
    <t>Z</t>
  </si>
  <si>
    <t>ZZ</t>
  </si>
  <si>
    <t>Omschrijving</t>
  </si>
  <si>
    <t>Lokatie</t>
  </si>
  <si>
    <t>Datum</t>
  </si>
  <si>
    <t>1e wedstrijd</t>
  </si>
  <si>
    <t>2e wedstrijd</t>
  </si>
  <si>
    <t>3e wedstrijd</t>
  </si>
  <si>
    <t>4e wedstrijd</t>
  </si>
  <si>
    <t>Selectie wedstrijd</t>
  </si>
  <si>
    <t>Wedstrijd nummer:</t>
  </si>
  <si>
    <t>klasse</t>
  </si>
  <si>
    <t>Ftn</t>
  </si>
  <si>
    <t>Bar.</t>
  </si>
  <si>
    <t>Stijl tijd</t>
  </si>
  <si>
    <t>Plaatsingspunten niet gefinisht</t>
  </si>
  <si>
    <t>Blanko is volgens plaatsing</t>
  </si>
  <si>
    <t>Volgorde ex-aequo regeling:</t>
  </si>
  <si>
    <t>Afvaardiging Regiokampioenschappen</t>
  </si>
  <si>
    <t>Afv. Regio</t>
  </si>
  <si>
    <t>Aanmelden; Afmelden, Blanko is iedereen</t>
  </si>
  <si>
    <t>kl.</t>
  </si>
  <si>
    <t>Sortering fouten</t>
  </si>
  <si>
    <t>LEES ONDERSTAANDE INFO EERST!!</t>
  </si>
  <si>
    <t>ftn1</t>
  </si>
  <si>
    <t>styl1</t>
  </si>
  <si>
    <t>wvr1</t>
  </si>
  <si>
    <t>ftn2</t>
  </si>
  <si>
    <t>styl2</t>
  </si>
  <si>
    <t>wvr2</t>
  </si>
  <si>
    <t>styl1  1e</t>
  </si>
  <si>
    <t>styl2  1e bar.</t>
  </si>
  <si>
    <t>styl1  2e</t>
  </si>
  <si>
    <t>styl1  3e</t>
  </si>
  <si>
    <t>styl2  3e bar.</t>
  </si>
  <si>
    <t>styl1  4e</t>
  </si>
  <si>
    <t>styl2  4e bar.</t>
  </si>
  <si>
    <t>ftn1  1e</t>
  </si>
  <si>
    <t>ftn2  1e</t>
  </si>
  <si>
    <t>ftn1  2e</t>
  </si>
  <si>
    <t>ftn2  2e</t>
  </si>
  <si>
    <t>ftn1  3e</t>
  </si>
  <si>
    <t>ftn2  3e</t>
  </si>
  <si>
    <t>ftn1  4e</t>
  </si>
  <si>
    <t>ftn2  4e</t>
  </si>
  <si>
    <t xml:space="preserve"> 4e tot ftn</t>
  </si>
  <si>
    <t>3e tot ftn</t>
  </si>
  <si>
    <t>2e tot ftn</t>
  </si>
  <si>
    <t>1e tot ftn</t>
  </si>
  <si>
    <t>tijd1</t>
  </si>
  <si>
    <t>tijd2</t>
  </si>
  <si>
    <t>1: fouten barrage</t>
  </si>
  <si>
    <t>styl2  2e bar.</t>
  </si>
  <si>
    <t>5e wedstrijd</t>
  </si>
  <si>
    <t>6e wedstrijd</t>
  </si>
  <si>
    <t>Plaatsingspunten 6e wedstrijd:</t>
  </si>
  <si>
    <t>Plaatsingspunten 5e wedstrijd:</t>
  </si>
  <si>
    <t>ftn1  5e</t>
  </si>
  <si>
    <t>styl1  5e</t>
  </si>
  <si>
    <t>ftn2  5e</t>
  </si>
  <si>
    <t>styl2  5e bar.</t>
  </si>
  <si>
    <t xml:space="preserve"> 5e tot ftn</t>
  </si>
  <si>
    <t>ftn1  6e</t>
  </si>
  <si>
    <t>styl1  6e</t>
  </si>
  <si>
    <t>ftn2  6e</t>
  </si>
  <si>
    <t>styl2  6e bar.</t>
  </si>
  <si>
    <t xml:space="preserve"> 6e tot ftn</t>
  </si>
  <si>
    <t>5e tot ftn</t>
  </si>
  <si>
    <t xml:space="preserve"> </t>
  </si>
  <si>
    <t>A / B</t>
  </si>
  <si>
    <t>C</t>
  </si>
  <si>
    <t>D / E</t>
  </si>
  <si>
    <t>Z - ZZ</t>
  </si>
  <si>
    <t>C / D / E</t>
  </si>
  <si>
    <t>Klasse Z-ZZ samenvoegen</t>
  </si>
  <si>
    <t>Klasse BB verbergen</t>
  </si>
  <si>
    <t>zie dressuur</t>
  </si>
  <si>
    <t>Zie dressuur</t>
  </si>
  <si>
    <t>Nee</t>
  </si>
  <si>
    <t>Discipline:</t>
  </si>
  <si>
    <t>Kring NVF</t>
  </si>
  <si>
    <t>Wezep</t>
  </si>
  <si>
    <t>Hierden</t>
  </si>
  <si>
    <t>Nunspeet</t>
  </si>
  <si>
    <t>01_02nov2019</t>
  </si>
  <si>
    <t>07dec2019</t>
  </si>
  <si>
    <t>04jan2020</t>
  </si>
  <si>
    <t>802728SS</t>
  </si>
  <si>
    <t>Surprise Limited Azmiraff</t>
  </si>
  <si>
    <t>Klein Maar Dapper, PC.</t>
  </si>
  <si>
    <t>819281EN</t>
  </si>
  <si>
    <t>Lucky Lizzy</t>
  </si>
  <si>
    <t>Flevoruiters, RV.</t>
  </si>
  <si>
    <t>822819HR</t>
  </si>
  <si>
    <t>Happy Day</t>
  </si>
  <si>
    <t>Flevoruiters, PC.</t>
  </si>
  <si>
    <t>792885ZD</t>
  </si>
  <si>
    <t>Zepp</t>
  </si>
  <si>
    <t>861991RN</t>
  </si>
  <si>
    <t>Romantic Melle</t>
  </si>
  <si>
    <t>W.E.T, PC.</t>
  </si>
  <si>
    <t>851327RV</t>
  </si>
  <si>
    <t>Roxie</t>
  </si>
  <si>
    <t>Cannenburgh, PC. HV. De</t>
  </si>
  <si>
    <t>829425QL</t>
  </si>
  <si>
    <t>Quinn De L'equille</t>
  </si>
  <si>
    <t>803916MD</t>
  </si>
  <si>
    <t>Macho's Quess</t>
  </si>
  <si>
    <t>869554CH</t>
  </si>
  <si>
    <t>Countrys Boy</t>
  </si>
  <si>
    <t>822783GH</t>
  </si>
  <si>
    <t>Gustav</t>
  </si>
  <si>
    <t>Driehoekruiters, PC. De</t>
  </si>
  <si>
    <t>829983FH</t>
  </si>
  <si>
    <t>Flits</t>
  </si>
  <si>
    <t>827916CD</t>
  </si>
  <si>
    <t>Cheela</t>
  </si>
  <si>
    <t>812075BF</t>
  </si>
  <si>
    <t>Bailando B.</t>
  </si>
  <si>
    <t>844197KB</t>
  </si>
  <si>
    <t>Krimh</t>
  </si>
  <si>
    <t>860331SN</t>
  </si>
  <si>
    <t>Simply Brown</t>
  </si>
  <si>
    <t>852941EB</t>
  </si>
  <si>
    <t>Esgravin</t>
  </si>
  <si>
    <t>783906DB</t>
  </si>
  <si>
    <t>De Hofstede's Brujan</t>
  </si>
  <si>
    <t>Heuvelruiters, PC. De</t>
  </si>
  <si>
    <t>794173BM</t>
  </si>
  <si>
    <t>Bellezza</t>
  </si>
  <si>
    <t>Bosruiters, PC. De</t>
  </si>
  <si>
    <t>Uit1</t>
  </si>
  <si>
    <t>815953NS</t>
  </si>
  <si>
    <t>Ninneshof's Liberty</t>
  </si>
  <si>
    <t>722986ER</t>
  </si>
  <si>
    <t>Eikenhorst's Emiel</t>
  </si>
  <si>
    <t>750686SZ</t>
  </si>
  <si>
    <t>Summer</t>
  </si>
  <si>
    <t>Noord Veluwe, PC. PSV</t>
  </si>
  <si>
    <t>825733SB</t>
  </si>
  <si>
    <t>Sara FortunA</t>
  </si>
  <si>
    <t>803475EB</t>
  </si>
  <si>
    <t>Expression</t>
  </si>
  <si>
    <t>873907KD</t>
  </si>
  <si>
    <t>Kristaline</t>
  </si>
  <si>
    <t>WWNA, PC.</t>
  </si>
  <si>
    <t>864173CK</t>
  </si>
  <si>
    <t>Casper</t>
  </si>
  <si>
    <t>876982BO</t>
  </si>
  <si>
    <t>Bor</t>
  </si>
  <si>
    <t>838801BB</t>
  </si>
  <si>
    <t>Mc Flurry</t>
  </si>
  <si>
    <t>892727TH</t>
  </si>
  <si>
    <t>Timo HHS</t>
  </si>
  <si>
    <t>872345HG</t>
  </si>
  <si>
    <t>Hatricia's Vera</t>
  </si>
  <si>
    <t>866864SP</t>
  </si>
  <si>
    <t>Speedy</t>
  </si>
  <si>
    <t>884002SH</t>
  </si>
  <si>
    <t>Sprinter</t>
  </si>
  <si>
    <t>Schaapskooiruiters, PC. De</t>
  </si>
  <si>
    <t>879033BJ</t>
  </si>
  <si>
    <t>Bolt es</t>
  </si>
  <si>
    <t>843501SC</t>
  </si>
  <si>
    <t>Sjors</t>
  </si>
  <si>
    <t>877994FW</t>
  </si>
  <si>
    <t>Franky</t>
  </si>
  <si>
    <t>Uit2</t>
  </si>
  <si>
    <t>867403KV</t>
  </si>
  <si>
    <t>Klinkenberg's Valiente</t>
  </si>
  <si>
    <t>875387YW</t>
  </si>
  <si>
    <t>Yu- Gi- Oh</t>
  </si>
  <si>
    <t>Uit11</t>
  </si>
  <si>
    <t>888287BB</t>
  </si>
  <si>
    <t>Berktzicht Jurre</t>
  </si>
  <si>
    <t>887125OG</t>
  </si>
  <si>
    <t>Oleandra</t>
  </si>
  <si>
    <t>885446IV</t>
  </si>
  <si>
    <t>Idool van het Rozendaelhof</t>
  </si>
  <si>
    <t>890903DS</t>
  </si>
  <si>
    <t>Donau Nm</t>
  </si>
  <si>
    <t>884635LL</t>
  </si>
  <si>
    <t>Lola</t>
  </si>
  <si>
    <t>860123SV</t>
  </si>
  <si>
    <t>Special Eslhofs Esmee</t>
  </si>
  <si>
    <t>840843LA</t>
  </si>
  <si>
    <t>Lotte</t>
  </si>
  <si>
    <t>840844PH</t>
  </si>
  <si>
    <t>Penny</t>
  </si>
  <si>
    <t>866954TV</t>
  </si>
  <si>
    <t>Trump</t>
  </si>
  <si>
    <t>872351MV</t>
  </si>
  <si>
    <t>Mary Rose</t>
  </si>
  <si>
    <t>Hunneruiters, PC. De</t>
  </si>
  <si>
    <t>744660JB</t>
  </si>
  <si>
    <t>Jelmer</t>
  </si>
  <si>
    <t>851850RB</t>
  </si>
  <si>
    <t>Romeo</t>
  </si>
  <si>
    <t>872952HB</t>
  </si>
  <si>
    <t>Vossenhoeve's Flits</t>
  </si>
  <si>
    <t>888188LL</t>
  </si>
  <si>
    <t>Lady Holly</t>
  </si>
  <si>
    <t>870234JZ</t>
  </si>
  <si>
    <t>Jasper</t>
  </si>
  <si>
    <t>866585FA</t>
  </si>
  <si>
    <t>Flessenbos Florian</t>
  </si>
  <si>
    <t>859923JI</t>
  </si>
  <si>
    <t>Jawel</t>
  </si>
  <si>
    <t>892647NF</t>
  </si>
  <si>
    <t>N-Joy</t>
  </si>
  <si>
    <t>Uit12</t>
  </si>
  <si>
    <t>863289BB</t>
  </si>
  <si>
    <t>Black Boy</t>
  </si>
  <si>
    <t>852684IH</t>
  </si>
  <si>
    <t>Igor</t>
  </si>
  <si>
    <t>726322RK</t>
  </si>
  <si>
    <t>Roseta</t>
  </si>
  <si>
    <t>807022LK</t>
  </si>
  <si>
    <t>Luiringe Stefanie's Angela</t>
  </si>
  <si>
    <t>851753BK</t>
  </si>
  <si>
    <t>Blij</t>
  </si>
  <si>
    <t>850341MR</t>
  </si>
  <si>
    <t>Magnum</t>
  </si>
  <si>
    <t>754401RS</t>
  </si>
  <si>
    <t>Roos</t>
  </si>
  <si>
    <t>839074FP</t>
  </si>
  <si>
    <t>Flash</t>
  </si>
  <si>
    <t>883686MT</t>
  </si>
  <si>
    <t>Miss- Dexter</t>
  </si>
  <si>
    <t>880434TL</t>
  </si>
  <si>
    <t>Tarzan</t>
  </si>
  <si>
    <t>756357DB</t>
  </si>
  <si>
    <t>Des el Grande</t>
  </si>
  <si>
    <t>881788IT</t>
  </si>
  <si>
    <t>Idaia Hp</t>
  </si>
  <si>
    <t>882351SH</t>
  </si>
  <si>
    <t>Sunshine</t>
  </si>
  <si>
    <t>855635LW</t>
  </si>
  <si>
    <t>Luna Llena</t>
  </si>
  <si>
    <t>837930LV</t>
  </si>
  <si>
    <t>Lieke</t>
  </si>
  <si>
    <t>824493ZV</t>
  </si>
  <si>
    <t>Zaragossa</t>
  </si>
  <si>
    <t>855235SG</t>
  </si>
  <si>
    <t>Spirit</t>
  </si>
  <si>
    <t>868397RF</t>
  </si>
  <si>
    <t>Rieboy</t>
  </si>
  <si>
    <t>838919SR</t>
  </si>
  <si>
    <t>Seppeline's Jynesco</t>
  </si>
  <si>
    <t>736053BV</t>
  </si>
  <si>
    <t>Baloe</t>
  </si>
  <si>
    <t>846480IR</t>
  </si>
  <si>
    <t>Indra's Ceres</t>
  </si>
  <si>
    <t>Horsthoekruiters, PC. De</t>
  </si>
  <si>
    <t>827519KK</t>
  </si>
  <si>
    <t>Kenzo</t>
  </si>
  <si>
    <t>855238DG</t>
  </si>
  <si>
    <t>Diva`s Belle</t>
  </si>
  <si>
    <t>875724SB</t>
  </si>
  <si>
    <t>Satie De L'eguille</t>
  </si>
  <si>
    <t>863392BR</t>
  </si>
  <si>
    <t>NG</t>
  </si>
  <si>
    <t>854004GK</t>
  </si>
  <si>
    <t>Gold Fever</t>
  </si>
  <si>
    <t>Marjolein Schaftenaar</t>
  </si>
  <si>
    <t>M -D</t>
  </si>
  <si>
    <t>Leida Naber</t>
  </si>
  <si>
    <t>M -E</t>
  </si>
  <si>
    <t>Zoë Ras</t>
  </si>
  <si>
    <t>Elise Deurwaarder</t>
  </si>
  <si>
    <t>Sophie van Norel</t>
  </si>
  <si>
    <t>M -C</t>
  </si>
  <si>
    <t>Mariesa Veenstra</t>
  </si>
  <si>
    <t>Marit Lek</t>
  </si>
  <si>
    <t>Elvira Van den Dragt</t>
  </si>
  <si>
    <t>Babette Hanse</t>
  </si>
  <si>
    <t>Dyanne Van 't Hul</t>
  </si>
  <si>
    <t>Noreen van den Dragt</t>
  </si>
  <si>
    <t>Rosa Foppen</t>
  </si>
  <si>
    <t>Tamar Blonk</t>
  </si>
  <si>
    <t>Jantien Naber</t>
  </si>
  <si>
    <t>Jens Blonk</t>
  </si>
  <si>
    <t>Olivia Braaksma</t>
  </si>
  <si>
    <t>Mitchy Mussé</t>
  </si>
  <si>
    <t>Nina Schiphorst</t>
  </si>
  <si>
    <t>Z -D</t>
  </si>
  <si>
    <t>Tess de Ree</t>
  </si>
  <si>
    <t>Z -C</t>
  </si>
  <si>
    <t>Z -E</t>
  </si>
  <si>
    <t>Meinke Drost</t>
  </si>
  <si>
    <t>B -C</t>
  </si>
  <si>
    <t>Philine Kostelijk</t>
  </si>
  <si>
    <t>Jasmijn Oude Alink</t>
  </si>
  <si>
    <t>B -B</t>
  </si>
  <si>
    <t>Pieter Berkhoff</t>
  </si>
  <si>
    <t>Loïs Van den Heuvel</t>
  </si>
  <si>
    <t>Marlou Grovenstein</t>
  </si>
  <si>
    <t>Liandrie Peek</t>
  </si>
  <si>
    <t>Pia Huijg</t>
  </si>
  <si>
    <t>Romy de Jonge</t>
  </si>
  <si>
    <t>Lieke ten Cate</t>
  </si>
  <si>
    <t>Naomi Wastenecker</t>
  </si>
  <si>
    <t>Amber Vriesema</t>
  </si>
  <si>
    <t>Javaj Van Bregt</t>
  </si>
  <si>
    <t>B -D</t>
  </si>
  <si>
    <t>Ellen de Vet</t>
  </si>
  <si>
    <t>Tara Sas</t>
  </si>
  <si>
    <t>B -E</t>
  </si>
  <si>
    <t>Carmen Lubberink</t>
  </si>
  <si>
    <t>Rolita Veron</t>
  </si>
  <si>
    <t>Desiree Agterhuis</t>
  </si>
  <si>
    <t>Larissa Ten Hove</t>
  </si>
  <si>
    <t>Tiara Vries</t>
  </si>
  <si>
    <t>Sophie Boersma</t>
  </si>
  <si>
    <t>Madelieke Van Bennekom</t>
  </si>
  <si>
    <t>Karianne Van den Berg</t>
  </si>
  <si>
    <t>Fleur Laar</t>
  </si>
  <si>
    <t>Quiana Altena</t>
  </si>
  <si>
    <t>Tereza Israel</t>
  </si>
  <si>
    <t>Duuk Fikse</t>
  </si>
  <si>
    <t>Lisa El Hayek</t>
  </si>
  <si>
    <t>Kyra Klopman</t>
  </si>
  <si>
    <t>L -B</t>
  </si>
  <si>
    <t>L -C</t>
  </si>
  <si>
    <t>Gustina Karssen</t>
  </si>
  <si>
    <t>L -A</t>
  </si>
  <si>
    <t>Silke Van Riel</t>
  </si>
  <si>
    <t>Louna Sanderse</t>
  </si>
  <si>
    <t>Louisa Pongers</t>
  </si>
  <si>
    <t>Eva Twisk</t>
  </si>
  <si>
    <t>L -D</t>
  </si>
  <si>
    <t>Esther Lammerts</t>
  </si>
  <si>
    <t>Lievette Van Bennekom</t>
  </si>
  <si>
    <t>L -E</t>
  </si>
  <si>
    <t>Janna Twisk</t>
  </si>
  <si>
    <t>Angelique Van der Weele</t>
  </si>
  <si>
    <t>Shayen Veenstra</t>
  </si>
  <si>
    <t>Annika de Groot</t>
  </si>
  <si>
    <t>Esmee De Vries</t>
  </si>
  <si>
    <t>Maud Rorije</t>
  </si>
  <si>
    <t>Guusje Kiers</t>
  </si>
  <si>
    <t>Francis Van Gemert</t>
  </si>
  <si>
    <t>Emma Bremer</t>
  </si>
  <si>
    <t>Zara De Ree</t>
  </si>
  <si>
    <t>Yael Kooiker</t>
  </si>
  <si>
    <t>865640JL</t>
  </si>
  <si>
    <t>Jumping Jack</t>
  </si>
  <si>
    <t>894064LP</t>
  </si>
  <si>
    <t>Lucky</t>
  </si>
  <si>
    <t>Vrijw</t>
  </si>
  <si>
    <t>895361ZT</t>
  </si>
  <si>
    <t>845494HB</t>
  </si>
  <si>
    <t>Special Kreindel</t>
  </si>
  <si>
    <t>869239MK</t>
  </si>
  <si>
    <t>Miss Potter</t>
  </si>
  <si>
    <t>797367OS</t>
  </si>
  <si>
    <t>Orchid's Bogarde</t>
  </si>
  <si>
    <t>Stal Rodeo, PC. RSV.</t>
  </si>
  <si>
    <t>871683LM</t>
  </si>
  <si>
    <t>Leroy Beaulieu</t>
  </si>
  <si>
    <t>882090FJ</t>
  </si>
  <si>
    <t>Flip</t>
  </si>
  <si>
    <t>854301UJ</t>
  </si>
  <si>
    <t>Uncle Sam</t>
  </si>
  <si>
    <t>888678DM</t>
  </si>
  <si>
    <t>DEXTERS GROOTED HART</t>
  </si>
  <si>
    <t>Trippelaartjes, PC. De</t>
  </si>
  <si>
    <t>819463GT</t>
  </si>
  <si>
    <t>Goldy</t>
  </si>
  <si>
    <t>BuitensteePs Black Rebel</t>
  </si>
  <si>
    <t>854308MM</t>
  </si>
  <si>
    <t>Moonlight Flight</t>
  </si>
  <si>
    <t>760045ZL</t>
  </si>
  <si>
    <t>Zero</t>
  </si>
  <si>
    <t>771459UP</t>
  </si>
  <si>
    <t>Undercover's Doortje</t>
  </si>
  <si>
    <t>Maud Leeuwis</t>
  </si>
  <si>
    <t>B -A</t>
  </si>
  <si>
    <t>Kyara Ziel</t>
  </si>
  <si>
    <t>Nicole Boeve</t>
  </si>
  <si>
    <t>Sanne Vries</t>
  </si>
  <si>
    <t>Aimee Kostelijk</t>
  </si>
  <si>
    <t>Marit Schuurkamp</t>
  </si>
  <si>
    <t>Ilse Mol</t>
  </si>
  <si>
    <t>Elise Jansen</t>
  </si>
  <si>
    <t>River Morssinkhof</t>
  </si>
  <si>
    <t>Laura Tiemens</t>
  </si>
  <si>
    <t>Petrice Polinder</t>
  </si>
  <si>
    <t>AFSPRAKEN voor opgave Regiokampioenschappen:</t>
  </si>
  <si>
    <t>1. Deze afspraken zijn vastgesteld tijdens de Kring ledenvergadering op 19 mei 2014 en zijn van toepassing op geselecteerden en reserves voor de Regiokampioenschappen.</t>
  </si>
  <si>
    <t>2. Na de 3 selectie wedstrijd, dient men na het bekend maken van de uitslag per rubriek voor de kring selectie, een volledig ingevuld KNHS inschrijvings formulier in te dienen bij de vertegenwoordigers van de kring.</t>
  </si>
  <si>
    <t>3. Uiterlijk tot 30 min na afloop van de laatste rubriek tijdens de 3e selectiewedstrijd kunnen de KNHS inschrijvingsformulier ingediend  worden</t>
  </si>
  <si>
    <t>4. Indien men verhinderd is op de 3e selectie wedstrijd kan een vertegenwoordiger het KNHS formulier indienen, echter het blijft altijd de verantwoordlijkheid van de geselecteerde/reserve zelf om dit op tijd en correct uit te voeren.</t>
  </si>
  <si>
    <r>
      <t xml:space="preserve">5. Indien een combinatie </t>
    </r>
    <r>
      <rPr>
        <b/>
        <u/>
        <sz val="16"/>
        <color indexed="8"/>
        <rFont val="Calibri"/>
        <family val="2"/>
      </rPr>
      <t>niet</t>
    </r>
    <r>
      <rPr>
        <sz val="16"/>
        <color indexed="8"/>
        <rFont val="Calibri"/>
        <family val="2"/>
      </rPr>
      <t xml:space="preserve"> wil deelnemen aan de Regiokampioenschappen, is men verplicht zich af te melden voor deelname bij de Kring vertegenwoordiging op de 3e selectie wedstrijd.</t>
    </r>
  </si>
  <si>
    <t xml:space="preserve">6. Vrije inschrijvingen voor de Regiokampioenschappen (Pony's Dressuur Z1/Z2 en Springen Z/ZZ - Paarden Springen Z/ZZ) dienen dit rechtstreeks te doen bij de Regio wedstrijdsecretaris door middel van het insturen van het KNHS inschrijvingsformulier.
Er staat op de website van de regio een inschrijfformulier wat zelfs ingevuld kan worden op de telefoon.
zie https://www.knhsregiogelderland.nl/inschrijfformulier-individueel 
</t>
  </si>
  <si>
    <t>7.  Indien men niet op tijd een inschrijvingsformulier heeft ingediend, wordt direct de reserve combinatie opgeroepen voor de Regiokampioenschappen</t>
  </si>
  <si>
    <t xml:space="preserve">Advies: neem een van te voren ingevuld KNHS inschrijvingsformlier mee naar de 3e selectie wedstrijd. </t>
  </si>
  <si>
    <t xml:space="preserve"> voor meer info - Kampioenschap Indoor: </t>
  </si>
  <si>
    <t>www.knhsregiogelderland.nl</t>
  </si>
  <si>
    <t>Veel succes op de Regiokampioenschappen!!</t>
  </si>
  <si>
    <t xml:space="preserve">Dubbele combinaties </t>
  </si>
  <si>
    <t>Flexibel M</t>
  </si>
  <si>
    <t>Flexibel L</t>
  </si>
  <si>
    <t>Flexibel Z</t>
  </si>
  <si>
    <t>Quin De Léquille</t>
  </si>
  <si>
    <t>L-D</t>
  </si>
  <si>
    <t>Milan Morssinkhof</t>
  </si>
  <si>
    <t>Elle Birken</t>
  </si>
  <si>
    <t>Z-D</t>
  </si>
  <si>
    <t>Sanne ter Haar</t>
  </si>
  <si>
    <t>Grandiosa S</t>
  </si>
  <si>
    <t>Trippelaartjes, PC, De</t>
  </si>
  <si>
    <t>Bosrakkers, PC. De</t>
  </si>
  <si>
    <t>Kringkampioen</t>
  </si>
  <si>
    <t>896728QI</t>
  </si>
  <si>
    <t>Valt uit</t>
  </si>
  <si>
    <t>867513EM</t>
  </si>
  <si>
    <t>889884GH</t>
  </si>
  <si>
    <t>nee</t>
  </si>
  <si>
    <t>Klasse: B Cat.: A / B</t>
  </si>
  <si>
    <t>Klasse: B Cat.: C</t>
  </si>
  <si>
    <t>Klasse: B Cat.: D / E</t>
  </si>
  <si>
    <t>Klasse: L Cat.: A / B</t>
  </si>
  <si>
    <t>Klasse: L Cat.: C</t>
  </si>
  <si>
    <t>Klasse: L Cat.: D / E</t>
  </si>
  <si>
    <t>Klasse: M Cat.: C</t>
  </si>
  <si>
    <t>Klasse: M Cat.: D / E</t>
  </si>
  <si>
    <t>Klasse: Z Cat.: C</t>
  </si>
  <si>
    <t>Klasse: Z Cat.: D / E</t>
  </si>
  <si>
    <t>Klasse: ZZ Cat.: D / E</t>
  </si>
  <si>
    <t>Afvaardiging: 2</t>
  </si>
  <si>
    <t>1e Res.</t>
  </si>
  <si>
    <t>2e Res.</t>
  </si>
  <si>
    <t>Afvaardiging: 7</t>
  </si>
  <si>
    <t>E</t>
  </si>
  <si>
    <t>D</t>
  </si>
  <si>
    <t>3e Res.</t>
  </si>
  <si>
    <t>A</t>
  </si>
  <si>
    <t xml:space="preserve"> e Res.</t>
  </si>
  <si>
    <t>Afvaardiging: 3</t>
  </si>
  <si>
    <t>Afvaardiging: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</si>
</sst>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0"/>
      <name val="Arial"/>
      <family val="2"/>
    </font>
    <font>
      <b/>
      <sz val="10"/>
      <name val="Arial"/>
      <family val="2"/>
    </font>
    <font>
      <sz val="18"/>
      <name val="Arial"/>
      <family val="2"/>
    </font>
    <font>
      <sz val="10"/>
      <color rgb="FF000000"/>
      <name val="Arial"/>
      <family val="2"/>
    </font>
    <font>
      <sz val="11"/>
      <color theme="0"/>
      <name val="Calibri"/>
      <family val="2"/>
      <scheme val="minor"/>
    </font>
    <font>
      <b/>
      <sz val="22"/>
      <color rgb="FFFF0000"/>
      <name val="Arial"/>
      <family val="2"/>
    </font>
    <font>
      <b/>
      <sz val="24"/>
      <color theme="1"/>
      <name val="Calibri"/>
      <family val="2"/>
    </font>
    <font>
      <sz val="16"/>
      <color theme="1"/>
      <name val="Calibri"/>
      <family val="2"/>
    </font>
    <font>
      <b/>
      <u/>
      <sz val="16"/>
      <color indexed="8"/>
      <name val="Calibri"/>
      <family val="2"/>
    </font>
    <font>
      <sz val="16"/>
      <color indexed="8"/>
      <name val="Calibri"/>
      <family val="2"/>
    </font>
    <font>
      <u/>
      <sz val="10"/>
      <color theme="10"/>
      <name val="Arial"/>
      <family val="2"/>
    </font>
    <font>
      <u/>
      <sz val="10"/>
      <color theme="1"/>
      <name val="Arial"/>
      <family val="2"/>
    </font>
    <font>
      <u/>
      <sz val="22"/>
      <color theme="10"/>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 fillId="0" borderId="0"/>
    <xf numFmtId="0" fontId="5" fillId="5" borderId="0" applyNumberFormat="0" applyBorder="0" applyAlignment="0" applyProtection="0"/>
    <xf numFmtId="0" fontId="1" fillId="0" borderId="0"/>
    <xf numFmtId="0" fontId="11" fillId="0" borderId="0" applyNumberFormat="0" applyFill="0" applyBorder="0" applyAlignment="0" applyProtection="0">
      <alignment vertical="top"/>
      <protection locked="0"/>
    </xf>
  </cellStyleXfs>
  <cellXfs count="201">
    <xf numFmtId="0" fontId="0" fillId="0" borderId="0" xfId="0"/>
    <xf numFmtId="0" fontId="0" fillId="0" borderId="0" xfId="0" applyProtection="1">
      <protection locked="0"/>
    </xf>
    <xf numFmtId="0" fontId="0" fillId="2" borderId="1" xfId="0" applyFill="1" applyBorder="1" applyAlignment="1" applyProtection="1"/>
    <xf numFmtId="0" fontId="0" fillId="2" borderId="1" xfId="0" applyFill="1" applyBorder="1" applyProtection="1"/>
    <xf numFmtId="0" fontId="0" fillId="0" borderId="0" xfId="0" applyProtection="1"/>
    <xf numFmtId="0" fontId="0" fillId="2" borderId="2" xfId="0" applyFill="1" applyBorder="1" applyAlignment="1" applyProtection="1"/>
    <xf numFmtId="0" fontId="2" fillId="0" borderId="0" xfId="0" applyFont="1" applyProtection="1">
      <protection locked="0"/>
    </xf>
    <xf numFmtId="0" fontId="0" fillId="2" borderId="3" xfId="0" applyFill="1" applyBorder="1" applyAlignment="1" applyProtection="1"/>
    <xf numFmtId="0" fontId="0" fillId="0" borderId="0" xfId="0" applyAlignment="1" applyProtection="1">
      <protection locked="0"/>
    </xf>
    <xf numFmtId="0" fontId="0" fillId="2" borderId="1" xfId="0" applyFill="1" applyBorder="1" applyAlignment="1" applyProtection="1">
      <alignment vertical="center"/>
    </xf>
    <xf numFmtId="0" fontId="0" fillId="2" borderId="1" xfId="0" applyFill="1" applyBorder="1" applyAlignment="1" applyProtection="1">
      <alignment wrapText="1"/>
    </xf>
    <xf numFmtId="0" fontId="0" fillId="0" borderId="1" xfId="0" applyFill="1" applyBorder="1" applyAlignment="1" applyProtection="1">
      <alignment horizontal="left"/>
      <protection locked="0"/>
    </xf>
    <xf numFmtId="0" fontId="0" fillId="0" borderId="0" xfId="0"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pplyProtection="1"/>
    <xf numFmtId="0" fontId="0" fillId="0" borderId="4" xfId="0" applyBorder="1" applyAlignment="1" applyProtection="1">
      <alignment horizontal="center"/>
    </xf>
    <xf numFmtId="0" fontId="0" fillId="2" borderId="1" xfId="0" applyFill="1" applyBorder="1" applyAlignment="1" applyProtection="1">
      <alignment horizontal="center" wrapText="1"/>
    </xf>
    <xf numFmtId="0" fontId="0" fillId="0" borderId="1" xfId="0" applyBorder="1" applyAlignment="1" applyProtection="1">
      <alignment horizontal="center"/>
    </xf>
    <xf numFmtId="0" fontId="0" fillId="0" borderId="0" xfId="0" applyNumberFormat="1" applyAlignment="1" applyProtection="1">
      <alignment horizontal="right" vertical="top"/>
    </xf>
    <xf numFmtId="0" fontId="0" fillId="2" borderId="1" xfId="0" applyNumberFormat="1" applyFill="1" applyBorder="1" applyAlignment="1" applyProtection="1">
      <alignment horizontal="right" vertical="top" wrapText="1"/>
    </xf>
    <xf numFmtId="0" fontId="0" fillId="0" borderId="0" xfId="0" applyNumberFormat="1" applyAlignment="1" applyProtection="1">
      <alignment horizontal="right" vertical="top"/>
      <protection locked="0"/>
    </xf>
    <xf numFmtId="0" fontId="0" fillId="2" borderId="1" xfId="0" applyFill="1" applyBorder="1" applyAlignment="1" applyProtection="1">
      <alignment horizontal="center"/>
    </xf>
    <xf numFmtId="0" fontId="0" fillId="0" borderId="4" xfId="0" applyBorder="1" applyAlignment="1" applyProtection="1">
      <alignment horizontal="left" vertical="center"/>
    </xf>
    <xf numFmtId="0" fontId="0" fillId="0" borderId="1" xfId="0" applyBorder="1" applyAlignment="1" applyProtection="1">
      <alignment horizontal="left" vertical="center" wrapText="1"/>
      <protection locked="0"/>
    </xf>
    <xf numFmtId="0" fontId="0" fillId="0" borderId="1" xfId="0" applyFill="1" applyBorder="1" applyAlignment="1" applyProtection="1">
      <alignment horizontal="left"/>
    </xf>
    <xf numFmtId="2" fontId="0" fillId="2" borderId="1" xfId="0" applyNumberFormat="1" applyFill="1" applyBorder="1" applyAlignment="1" applyProtection="1">
      <alignment wrapText="1"/>
    </xf>
    <xf numFmtId="0" fontId="0" fillId="2" borderId="5" xfId="0" applyFill="1" applyBorder="1" applyAlignment="1" applyProtection="1"/>
    <xf numFmtId="0" fontId="0" fillId="2" borderId="5" xfId="0" applyFill="1" applyBorder="1" applyAlignment="1" applyProtection="1">
      <alignment horizontal="center"/>
    </xf>
    <xf numFmtId="1" fontId="0" fillId="0" borderId="0" xfId="0" applyNumberFormat="1" applyAlignment="1" applyProtection="1"/>
    <xf numFmtId="0" fontId="0" fillId="2" borderId="0" xfId="0" applyFill="1" applyProtection="1"/>
    <xf numFmtId="0" fontId="2" fillId="2" borderId="1" xfId="0" applyFont="1" applyFill="1" applyBorder="1" applyProtection="1"/>
    <xf numFmtId="0" fontId="2" fillId="2" borderId="2" xfId="0" applyFont="1" applyFill="1" applyBorder="1" applyProtection="1"/>
    <xf numFmtId="0" fontId="1" fillId="0" borderId="2" xfId="0" applyFont="1" applyFill="1" applyBorder="1" applyProtection="1"/>
    <xf numFmtId="0" fontId="0" fillId="0" borderId="1" xfId="0" applyFill="1" applyBorder="1" applyProtection="1"/>
    <xf numFmtId="0" fontId="0" fillId="0" borderId="1" xfId="0" applyBorder="1" applyProtection="1"/>
    <xf numFmtId="0" fontId="0" fillId="0" borderId="1" xfId="0" applyBorder="1" applyProtection="1">
      <protection locked="0"/>
    </xf>
    <xf numFmtId="0" fontId="0" fillId="0" borderId="1" xfId="0" applyBorder="1"/>
    <xf numFmtId="0" fontId="0" fillId="0" borderId="1" xfId="0" applyBorder="1" applyAlignment="1" applyProtection="1">
      <alignment horizontal="left"/>
      <protection locked="0"/>
    </xf>
    <xf numFmtId="49" fontId="0" fillId="0" borderId="1" xfId="0" applyNumberFormat="1" applyBorder="1" applyAlignment="1" applyProtection="1">
      <alignment horizontal="left"/>
      <protection locked="0"/>
    </xf>
    <xf numFmtId="0" fontId="0" fillId="2" borderId="6" xfId="0" applyFill="1" applyBorder="1" applyAlignment="1" applyProtection="1">
      <alignment horizontal="center"/>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8" xfId="0" applyFill="1" applyBorder="1" applyAlignment="1" applyProtection="1">
      <alignment horizontal="center"/>
      <protection locked="0"/>
    </xf>
    <xf numFmtId="0" fontId="0" fillId="2" borderId="7" xfId="0" applyFill="1" applyBorder="1" applyAlignment="1" applyProtection="1"/>
    <xf numFmtId="0" fontId="0" fillId="2" borderId="3" xfId="0" applyFill="1" applyBorder="1" applyAlignment="1" applyProtection="1">
      <alignment horizontal="center"/>
    </xf>
    <xf numFmtId="0" fontId="0" fillId="2" borderId="9" xfId="0" applyFill="1" applyBorder="1" applyAlignment="1" applyProtection="1">
      <alignment horizontal="center"/>
    </xf>
    <xf numFmtId="0" fontId="0" fillId="0" borderId="0" xfId="0" applyAlignment="1"/>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Border="1" applyAlignment="1" applyProtection="1">
      <protection locked="0"/>
    </xf>
    <xf numFmtId="0" fontId="0" fillId="0" borderId="11" xfId="0" applyBorder="1" applyAlignment="1" applyProtection="1">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0" fillId="0" borderId="8" xfId="0"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0" borderId="11" xfId="0" applyBorder="1" applyAlignment="1" applyProtection="1">
      <alignment horizontal="center"/>
      <protection locked="0"/>
    </xf>
    <xf numFmtId="0" fontId="0" fillId="2" borderId="13"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3" xfId="0"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 xfId="0" applyFill="1" applyBorder="1" applyAlignment="1" applyProtection="1">
      <protection locked="0"/>
    </xf>
    <xf numFmtId="2" fontId="0" fillId="0" borderId="0" xfId="0" applyNumberFormat="1" applyBorder="1" applyAlignment="1" applyProtection="1">
      <protection locked="0"/>
    </xf>
    <xf numFmtId="2" fontId="0" fillId="2" borderId="4" xfId="0" applyNumberFormat="1" applyFill="1" applyBorder="1" applyAlignment="1" applyProtection="1">
      <alignment horizontal="left"/>
      <protection locked="0"/>
    </xf>
    <xf numFmtId="2" fontId="0" fillId="2" borderId="14" xfId="0" applyNumberFormat="1" applyFill="1" applyBorder="1" applyAlignment="1" applyProtection="1">
      <alignment horizontal="left"/>
      <protection locked="0"/>
    </xf>
    <xf numFmtId="2" fontId="0" fillId="0" borderId="0" xfId="0" applyNumberFormat="1" applyAlignment="1" applyProtection="1">
      <protection locked="0"/>
    </xf>
    <xf numFmtId="0" fontId="1" fillId="0" borderId="1" xfId="0" applyFont="1" applyBorder="1"/>
    <xf numFmtId="0" fontId="0" fillId="3" borderId="1" xfId="0" applyFill="1" applyBorder="1" applyAlignment="1" applyProtection="1">
      <protection locked="0"/>
    </xf>
    <xf numFmtId="0" fontId="0" fillId="4" borderId="1" xfId="0" applyFill="1" applyBorder="1" applyAlignment="1" applyProtection="1">
      <protection locked="0"/>
    </xf>
    <xf numFmtId="0" fontId="0" fillId="2" borderId="9" xfId="0" applyFill="1" applyBorder="1" applyAlignment="1" applyProtection="1"/>
    <xf numFmtId="0" fontId="0" fillId="0" borderId="1" xfId="0" applyFill="1" applyBorder="1"/>
    <xf numFmtId="164" fontId="0" fillId="3" borderId="8" xfId="0" applyNumberFormat="1" applyFill="1" applyBorder="1" applyAlignment="1" applyProtection="1">
      <alignment horizontal="center"/>
    </xf>
    <xf numFmtId="164" fontId="0" fillId="2" borderId="8" xfId="0" applyNumberFormat="1" applyFill="1" applyBorder="1" applyAlignment="1" applyProtection="1"/>
    <xf numFmtId="164" fontId="0" fillId="3" borderId="8" xfId="0" applyNumberFormat="1" applyFill="1" applyBorder="1" applyAlignment="1" applyProtection="1">
      <protection locked="0"/>
    </xf>
    <xf numFmtId="164" fontId="0" fillId="3" borderId="1" xfId="0" applyNumberFormat="1" applyFill="1" applyBorder="1" applyAlignment="1" applyProtection="1">
      <protection locked="0"/>
    </xf>
    <xf numFmtId="164" fontId="0" fillId="2" borderId="1" xfId="0" applyNumberFormat="1" applyFill="1" applyBorder="1" applyAlignment="1" applyProtection="1"/>
    <xf numFmtId="164" fontId="0" fillId="4" borderId="1" xfId="0" applyNumberFormat="1" applyFill="1" applyBorder="1" applyAlignment="1" applyProtection="1">
      <protection locked="0"/>
    </xf>
    <xf numFmtId="0" fontId="1" fillId="2" borderId="1" xfId="0" applyFont="1" applyFill="1" applyBorder="1" applyProtection="1"/>
    <xf numFmtId="0" fontId="0" fillId="2" borderId="2" xfId="0" applyFill="1" applyBorder="1" applyProtection="1"/>
    <xf numFmtId="0" fontId="0" fillId="2" borderId="5" xfId="0" applyFill="1" applyBorder="1" applyProtection="1"/>
    <xf numFmtId="0" fontId="0" fillId="2" borderId="10" xfId="0" applyFill="1" applyBorder="1" applyAlignment="1" applyProtection="1">
      <alignment wrapText="1"/>
    </xf>
    <xf numFmtId="0" fontId="1" fillId="2" borderId="10" xfId="0" applyFont="1" applyFill="1" applyBorder="1" applyAlignment="1" applyProtection="1">
      <alignment wrapText="1"/>
    </xf>
    <xf numFmtId="0" fontId="1" fillId="0" borderId="1" xfId="0"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164" fontId="1" fillId="2" borderId="1" xfId="0" applyNumberFormat="1" applyFont="1" applyFill="1" applyBorder="1" applyAlignment="1" applyProtection="1"/>
    <xf numFmtId="2" fontId="0" fillId="3" borderId="8" xfId="0" applyNumberFormat="1" applyFill="1" applyBorder="1" applyAlignment="1" applyProtection="1">
      <alignment horizontal="center"/>
    </xf>
    <xf numFmtId="2" fontId="0" fillId="3" borderId="8" xfId="0" applyNumberFormat="1" applyFill="1" applyBorder="1" applyAlignment="1" applyProtection="1">
      <protection locked="0"/>
    </xf>
    <xf numFmtId="2" fontId="0" fillId="3" borderId="1" xfId="0" applyNumberFormat="1" applyFill="1" applyBorder="1" applyAlignment="1" applyProtection="1">
      <protection locked="0"/>
    </xf>
    <xf numFmtId="2" fontId="0" fillId="4" borderId="1" xfId="0" applyNumberFormat="1" applyFill="1" applyBorder="1" applyAlignment="1" applyProtection="1">
      <protection locked="0"/>
    </xf>
    <xf numFmtId="2" fontId="1" fillId="2" borderId="1" xfId="0" applyNumberFormat="1" applyFont="1" applyFill="1" applyBorder="1" applyAlignment="1" applyProtection="1"/>
    <xf numFmtId="0" fontId="0" fillId="3" borderId="1" xfId="0" applyNumberFormat="1" applyFill="1" applyBorder="1" applyAlignment="1" applyProtection="1">
      <protection locked="0"/>
    </xf>
    <xf numFmtId="0" fontId="1" fillId="2" borderId="1" xfId="0" applyNumberFormat="1" applyFont="1" applyFill="1" applyBorder="1" applyAlignment="1" applyProtection="1"/>
    <xf numFmtId="0" fontId="0" fillId="3" borderId="1" xfId="0" applyNumberFormat="1" applyFill="1" applyBorder="1" applyAlignment="1" applyProtection="1">
      <alignment horizontal="center"/>
    </xf>
    <xf numFmtId="0" fontId="0" fillId="2" borderId="1" xfId="0" applyNumberFormat="1" applyFill="1" applyBorder="1" applyAlignment="1" applyProtection="1">
      <alignment wrapText="1"/>
    </xf>
    <xf numFmtId="0" fontId="0" fillId="3" borderId="8" xfId="0" applyNumberFormat="1" applyFill="1" applyBorder="1" applyAlignment="1" applyProtection="1">
      <alignment horizontal="center"/>
    </xf>
    <xf numFmtId="0" fontId="0" fillId="2" borderId="8" xfId="0" applyNumberFormat="1" applyFill="1" applyBorder="1" applyAlignment="1" applyProtection="1"/>
    <xf numFmtId="0" fontId="0" fillId="3" borderId="8" xfId="0" applyNumberFormat="1" applyFill="1" applyBorder="1" applyAlignment="1" applyProtection="1">
      <protection locked="0"/>
    </xf>
    <xf numFmtId="0" fontId="0" fillId="4" borderId="1" xfId="0" applyNumberFormat="1" applyFill="1" applyBorder="1" applyAlignment="1" applyProtection="1">
      <alignment horizontal="center"/>
    </xf>
    <xf numFmtId="0" fontId="1" fillId="2" borderId="1" xfId="0" applyNumberFormat="1" applyFont="1" applyFill="1" applyBorder="1" applyAlignment="1" applyProtection="1">
      <alignment wrapText="1"/>
    </xf>
    <xf numFmtId="0" fontId="0" fillId="4" borderId="1" xfId="0" applyNumberFormat="1" applyFill="1" applyBorder="1" applyAlignment="1" applyProtection="1">
      <protection locked="0"/>
    </xf>
    <xf numFmtId="2" fontId="1" fillId="2" borderId="8" xfId="0" applyNumberFormat="1" applyFont="1" applyFill="1" applyBorder="1" applyAlignment="1" applyProtection="1"/>
    <xf numFmtId="0" fontId="0" fillId="0" borderId="14"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1" fillId="0" borderId="1" xfId="0" applyFont="1" applyFill="1" applyBorder="1" applyProtection="1"/>
    <xf numFmtId="0" fontId="0" fillId="0" borderId="4" xfId="0" applyBorder="1" applyAlignment="1" applyProtection="1"/>
    <xf numFmtId="0" fontId="2" fillId="0" borderId="4" xfId="0" applyFont="1" applyBorder="1" applyAlignment="1" applyProtection="1">
      <alignment horizontal="left" vertical="center"/>
    </xf>
    <xf numFmtId="0" fontId="1" fillId="0" borderId="1" xfId="0" applyFont="1" applyFill="1" applyBorder="1" applyProtection="1">
      <protection locked="0"/>
    </xf>
    <xf numFmtId="0" fontId="6" fillId="0" borderId="0" xfId="1" applyFont="1" applyAlignment="1">
      <alignment horizontal="center" vertical="top" wrapText="1"/>
    </xf>
    <xf numFmtId="0" fontId="1" fillId="0" borderId="0" xfId="3"/>
    <xf numFmtId="0" fontId="7" fillId="6" borderId="0" xfId="2" applyFont="1" applyFill="1" applyAlignment="1">
      <alignment horizontal="center" wrapText="1"/>
    </xf>
    <xf numFmtId="0" fontId="8" fillId="6" borderId="0" xfId="2" applyFont="1" applyFill="1" applyAlignment="1">
      <alignment horizontal="left" wrapText="1"/>
    </xf>
    <xf numFmtId="0" fontId="12" fillId="6" borderId="0" xfId="4" applyFont="1" applyFill="1" applyAlignment="1" applyProtection="1">
      <alignment horizontal="center"/>
    </xf>
    <xf numFmtId="0" fontId="7" fillId="6" borderId="0" xfId="2" applyFont="1" applyFill="1" applyAlignment="1">
      <alignment horizontal="center"/>
    </xf>
    <xf numFmtId="0" fontId="13" fillId="6" borderId="0" xfId="4" applyFont="1" applyFill="1" applyAlignment="1" applyProtection="1">
      <alignment horizontal="center"/>
    </xf>
    <xf numFmtId="0" fontId="1" fillId="0" borderId="0" xfId="0" applyFont="1" applyAlignment="1" applyProtection="1">
      <protection locked="0"/>
    </xf>
    <xf numFmtId="0" fontId="1" fillId="3" borderId="1" xfId="0" applyNumberFormat="1" applyFont="1" applyFill="1" applyBorder="1" applyAlignment="1" applyProtection="1">
      <protection locked="0"/>
    </xf>
    <xf numFmtId="0" fontId="0" fillId="0" borderId="7" xfId="0" applyFill="1" applyBorder="1" applyAlignment="1" applyProtection="1">
      <alignment horizontal="left"/>
    </xf>
    <xf numFmtId="0" fontId="0" fillId="0" borderId="6" xfId="0" applyFill="1" applyBorder="1" applyAlignment="1" applyProtection="1">
      <alignment horizontal="left"/>
    </xf>
    <xf numFmtId="0" fontId="0" fillId="0" borderId="8" xfId="0" applyFill="1" applyBorder="1" applyAlignment="1" applyProtection="1">
      <alignment horizontal="left"/>
    </xf>
    <xf numFmtId="0" fontId="0" fillId="0" borderId="13" xfId="0" applyFill="1" applyBorder="1" applyAlignment="1" applyProtection="1">
      <alignment horizontal="center"/>
    </xf>
    <xf numFmtId="0" fontId="0" fillId="0" borderId="3" xfId="0" applyFill="1" applyBorder="1" applyAlignment="1" applyProtection="1">
      <alignment horizontal="center"/>
    </xf>
    <xf numFmtId="0" fontId="0" fillId="0" borderId="10" xfId="0" applyFill="1" applyBorder="1" applyAlignment="1" applyProtection="1">
      <alignment horizontal="center"/>
    </xf>
    <xf numFmtId="0" fontId="0" fillId="0" borderId="11" xfId="0" applyFill="1" applyBorder="1" applyAlignment="1" applyProtection="1">
      <alignment horizontal="center"/>
    </xf>
    <xf numFmtId="0" fontId="0" fillId="0" borderId="12" xfId="0" applyFill="1" applyBorder="1" applyAlignment="1" applyProtection="1">
      <alignment horizontal="center"/>
    </xf>
    <xf numFmtId="0" fontId="0" fillId="0" borderId="9" xfId="0" applyFill="1" applyBorder="1" applyAlignment="1" applyProtection="1">
      <alignment horizontal="center"/>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6" xfId="0" applyFill="1" applyBorder="1" applyAlignment="1" applyProtection="1">
      <alignment horizontal="left"/>
    </xf>
    <xf numFmtId="0" fontId="1" fillId="0" borderId="7" xfId="0" applyFont="1" applyBorder="1" applyAlignment="1" applyProtection="1">
      <alignment horizontal="left"/>
    </xf>
    <xf numFmtId="0" fontId="0" fillId="0" borderId="6" xfId="0" applyBorder="1" applyAlignment="1" applyProtection="1">
      <alignment horizontal="left"/>
    </xf>
    <xf numFmtId="0" fontId="0" fillId="0" borderId="8" xfId="0" applyBorder="1" applyAlignment="1" applyProtection="1">
      <alignment horizontal="left"/>
    </xf>
    <xf numFmtId="49" fontId="1" fillId="3" borderId="7" xfId="0" applyNumberFormat="1" applyFont="1" applyFill="1" applyBorder="1" applyAlignment="1" applyProtection="1">
      <alignment horizontal="left"/>
      <protection locked="0"/>
    </xf>
    <xf numFmtId="49" fontId="1" fillId="3" borderId="6" xfId="0" applyNumberFormat="1" applyFont="1" applyFill="1" applyBorder="1" applyAlignment="1" applyProtection="1">
      <alignment horizontal="left"/>
      <protection locked="0"/>
    </xf>
    <xf numFmtId="49" fontId="1" fillId="3" borderId="8" xfId="0" applyNumberFormat="1" applyFont="1" applyFill="1" applyBorder="1" applyAlignment="1" applyProtection="1">
      <alignment horizontal="left"/>
      <protection locked="0"/>
    </xf>
    <xf numFmtId="0" fontId="0" fillId="0" borderId="7" xfId="0" applyBorder="1" applyAlignment="1" applyProtection="1">
      <alignment horizontal="left"/>
    </xf>
    <xf numFmtId="0" fontId="3" fillId="0" borderId="14" xfId="0" applyFont="1" applyBorder="1" applyAlignment="1" applyProtection="1">
      <alignment horizontal="right" vertical="center"/>
    </xf>
    <xf numFmtId="0" fontId="0" fillId="0" borderId="14" xfId="0" applyBorder="1" applyAlignment="1"/>
    <xf numFmtId="0" fontId="0" fillId="0" borderId="3" xfId="0" applyBorder="1" applyAlignment="1"/>
    <xf numFmtId="0" fontId="0" fillId="0" borderId="4" xfId="0" applyBorder="1" applyAlignment="1"/>
    <xf numFmtId="0" fontId="0" fillId="0" borderId="9" xfId="0" applyBorder="1" applyAlignment="1"/>
    <xf numFmtId="0" fontId="0" fillId="3" borderId="7"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6" xfId="0" applyFill="1" applyBorder="1" applyAlignment="1" applyProtection="1">
      <alignment horizontal="left"/>
      <protection locked="0"/>
    </xf>
    <xf numFmtId="0" fontId="0" fillId="4" borderId="8" xfId="0" applyFill="1" applyBorder="1" applyAlignment="1" applyProtection="1">
      <alignment horizontal="left"/>
      <protection locked="0"/>
    </xf>
    <xf numFmtId="49" fontId="1" fillId="4" borderId="7" xfId="0" applyNumberFormat="1" applyFont="1" applyFill="1" applyBorder="1" applyAlignment="1" applyProtection="1">
      <alignment horizontal="left"/>
      <protection locked="0"/>
    </xf>
    <xf numFmtId="49" fontId="1" fillId="4" borderId="6" xfId="0" applyNumberFormat="1" applyFont="1" applyFill="1" applyBorder="1" applyAlignment="1" applyProtection="1">
      <alignment horizontal="left"/>
      <protection locked="0"/>
    </xf>
    <xf numFmtId="49" fontId="1" fillId="4" borderId="8" xfId="0" applyNumberFormat="1" applyFont="1" applyFill="1" applyBorder="1" applyAlignment="1" applyProtection="1">
      <alignment horizontal="left"/>
      <protection locked="0"/>
    </xf>
    <xf numFmtId="0" fontId="0" fillId="2" borderId="7" xfId="0" applyFill="1" applyBorder="1" applyAlignment="1" applyProtection="1">
      <alignment horizontal="center"/>
    </xf>
    <xf numFmtId="0" fontId="0" fillId="2" borderId="6" xfId="0" applyFill="1" applyBorder="1" applyAlignment="1" applyProtection="1">
      <alignment horizontal="center"/>
    </xf>
    <xf numFmtId="0" fontId="0" fillId="2" borderId="8" xfId="0" applyFill="1" applyBorder="1" applyAlignment="1" applyProtection="1">
      <alignment horizontal="center"/>
    </xf>
    <xf numFmtId="0" fontId="0" fillId="0" borderId="7" xfId="0" applyFill="1" applyBorder="1" applyAlignment="1" applyProtection="1">
      <alignment horizontal="left"/>
      <protection locked="0"/>
    </xf>
    <xf numFmtId="0" fontId="0" fillId="0" borderId="6" xfId="0" applyFill="1" applyBorder="1" applyAlignment="1" applyProtection="1">
      <alignment horizontal="left"/>
      <protection locked="0"/>
    </xf>
    <xf numFmtId="0" fontId="0" fillId="0" borderId="8" xfId="0" applyFill="1" applyBorder="1" applyAlignment="1" applyProtection="1">
      <alignment horizontal="left"/>
      <protection locked="0"/>
    </xf>
    <xf numFmtId="49" fontId="1" fillId="4" borderId="7" xfId="0" applyNumberFormat="1" applyFont="1" applyFill="1" applyBorder="1" applyAlignment="1" applyProtection="1">
      <alignment horizontal="left"/>
    </xf>
    <xf numFmtId="49" fontId="1" fillId="4" borderId="6" xfId="0" applyNumberFormat="1" applyFont="1" applyFill="1" applyBorder="1" applyAlignment="1" applyProtection="1">
      <alignment horizontal="left"/>
    </xf>
    <xf numFmtId="49" fontId="1" fillId="4" borderId="8" xfId="0" applyNumberFormat="1" applyFont="1" applyFill="1" applyBorder="1" applyAlignment="1" applyProtection="1">
      <alignment horizontal="left"/>
    </xf>
    <xf numFmtId="0" fontId="1" fillId="4" borderId="6" xfId="0" applyNumberFormat="1" applyFont="1" applyFill="1" applyBorder="1" applyAlignment="1" applyProtection="1">
      <alignment horizontal="left"/>
    </xf>
    <xf numFmtId="0" fontId="1" fillId="4" borderId="8" xfId="0" applyNumberFormat="1" applyFont="1" applyFill="1" applyBorder="1" applyAlignment="1" applyProtection="1">
      <alignment horizontal="left"/>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1" fillId="2" borderId="7" xfId="0" applyFont="1" applyFill="1" applyBorder="1" applyAlignment="1" applyProtection="1">
      <alignment horizontal="left"/>
    </xf>
    <xf numFmtId="0" fontId="1" fillId="2" borderId="6" xfId="0" applyFont="1" applyFill="1" applyBorder="1" applyAlignment="1" applyProtection="1">
      <alignment horizontal="left"/>
    </xf>
    <xf numFmtId="0" fontId="1" fillId="2" borderId="8" xfId="0" applyFont="1" applyFill="1" applyBorder="1" applyAlignment="1" applyProtection="1">
      <alignment horizontal="left"/>
    </xf>
    <xf numFmtId="0" fontId="0" fillId="2" borderId="13" xfId="0" applyFill="1" applyBorder="1" applyAlignment="1" applyProtection="1">
      <alignment horizontal="left"/>
    </xf>
    <xf numFmtId="0" fontId="0" fillId="2" borderId="14" xfId="0" applyFill="1" applyBorder="1" applyAlignment="1" applyProtection="1">
      <alignment horizontal="left"/>
    </xf>
    <xf numFmtId="0" fontId="1" fillId="3" borderId="6" xfId="0" applyNumberFormat="1" applyFont="1" applyFill="1" applyBorder="1" applyAlignment="1" applyProtection="1">
      <alignment horizontal="left"/>
      <protection locked="0"/>
    </xf>
    <xf numFmtId="0" fontId="1" fillId="3" borderId="8" xfId="0" applyNumberFormat="1" applyFont="1" applyFill="1" applyBorder="1" applyAlignment="1" applyProtection="1">
      <alignment horizontal="left"/>
      <protection locked="0"/>
    </xf>
    <xf numFmtId="0" fontId="1" fillId="4" borderId="6" xfId="0" applyNumberFormat="1" applyFont="1" applyFill="1" applyBorder="1" applyAlignment="1" applyProtection="1">
      <alignment horizontal="left"/>
      <protection locked="0"/>
    </xf>
    <xf numFmtId="0" fontId="1" fillId="4" borderId="8" xfId="0" applyNumberFormat="1" applyFont="1" applyFill="1" applyBorder="1" applyAlignment="1" applyProtection="1">
      <alignment horizontal="left"/>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xf>
    <xf numFmtId="0" fontId="0" fillId="2" borderId="7"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2" borderId="7"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1" fillId="0" borderId="4" xfId="0" applyFont="1" applyBorder="1" applyAlignment="1" applyProtection="1">
      <alignment horizontal="left" vertical="center"/>
    </xf>
    <xf numFmtId="0" fontId="0" fillId="0" borderId="4" xfId="0" applyBorder="1" applyAlignment="1" applyProtection="1">
      <alignment horizontal="left" vertical="center"/>
    </xf>
  </cellXfs>
  <cellStyles count="5">
    <cellStyle name="Accent1" xfId="2" builtinId="29"/>
    <cellStyle name="Hyperlink" xfId="4" builtinId="8"/>
    <cellStyle name="Normal" xfId="0" builtinId="0"/>
    <cellStyle name="Normal 2" xfId="3"/>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0529" name="Button 1" hidden="1">
              <a:extLst>
                <a:ext uri="{63B3BB69-23CF-44E3-9099-C40C66FF867C}">
                  <a14:compatExt spid="_x0000_s150529"/>
                </a:ext>
                <a:ext uri="{FF2B5EF4-FFF2-40B4-BE49-F238E27FC236}">
                  <a16:creationId xmlns:a16="http://schemas.microsoft.com/office/drawing/2014/main" id="{00000000-0008-0000-0100-000001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12</xdr:col>
          <xdr:colOff>0</xdr:colOff>
          <xdr:row>7</xdr:row>
          <xdr:rowOff>180975</xdr:rowOff>
        </xdr:to>
        <xdr:sp macro="" textlink="">
          <xdr:nvSpPr>
            <xdr:cNvPr id="150530" name="Button 2" hidden="1">
              <a:extLst>
                <a:ext uri="{63B3BB69-23CF-44E3-9099-C40C66FF867C}">
                  <a14:compatExt spid="_x0000_s150530"/>
                </a:ext>
                <a:ext uri="{FF2B5EF4-FFF2-40B4-BE49-F238E27FC236}">
                  <a16:creationId xmlns:a16="http://schemas.microsoft.com/office/drawing/2014/main" id="{00000000-0008-0000-0100-000002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20</xdr:col>
          <xdr:colOff>0</xdr:colOff>
          <xdr:row>7</xdr:row>
          <xdr:rowOff>171450</xdr:rowOff>
        </xdr:to>
        <xdr:sp macro="" textlink="">
          <xdr:nvSpPr>
            <xdr:cNvPr id="150531" name="Button 3" hidden="1">
              <a:extLst>
                <a:ext uri="{63B3BB69-23CF-44E3-9099-C40C66FF867C}">
                  <a14:compatExt spid="_x0000_s150531"/>
                </a:ext>
                <a:ext uri="{FF2B5EF4-FFF2-40B4-BE49-F238E27FC236}">
                  <a16:creationId xmlns:a16="http://schemas.microsoft.com/office/drawing/2014/main" id="{00000000-0008-0000-0100-000003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0532" name="Button 4" hidden="1">
              <a:extLst>
                <a:ext uri="{63B3BB69-23CF-44E3-9099-C40C66FF867C}">
                  <a14:compatExt spid="_x0000_s150532"/>
                </a:ext>
                <a:ext uri="{FF2B5EF4-FFF2-40B4-BE49-F238E27FC236}">
                  <a16:creationId xmlns:a16="http://schemas.microsoft.com/office/drawing/2014/main" id="{00000000-0008-0000-0100-000004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50533" name="Button 5" hidden="1">
              <a:extLst>
                <a:ext uri="{63B3BB69-23CF-44E3-9099-C40C66FF867C}">
                  <a14:compatExt spid="_x0000_s150533"/>
                </a:ext>
                <a:ext uri="{FF2B5EF4-FFF2-40B4-BE49-F238E27FC236}">
                  <a16:creationId xmlns:a16="http://schemas.microsoft.com/office/drawing/2014/main" id="{00000000-0008-0000-0100-000005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50534" name="Button 6" hidden="1">
              <a:extLst>
                <a:ext uri="{63B3BB69-23CF-44E3-9099-C40C66FF867C}">
                  <a14:compatExt spid="_x0000_s150534"/>
                </a:ext>
                <a:ext uri="{FF2B5EF4-FFF2-40B4-BE49-F238E27FC236}">
                  <a16:creationId xmlns:a16="http://schemas.microsoft.com/office/drawing/2014/main" id="{00000000-0008-0000-0100-000006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50535" name="Button 7" hidden="1">
              <a:extLst>
                <a:ext uri="{63B3BB69-23CF-44E3-9099-C40C66FF867C}">
                  <a14:compatExt spid="_x0000_s150535"/>
                </a:ext>
                <a:ext uri="{FF2B5EF4-FFF2-40B4-BE49-F238E27FC236}">
                  <a16:creationId xmlns:a16="http://schemas.microsoft.com/office/drawing/2014/main" id="{00000000-0008-0000-0100-000007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190500</xdr:colOff>
          <xdr:row>7</xdr:row>
          <xdr:rowOff>19050</xdr:rowOff>
        </xdr:from>
        <xdr:to>
          <xdr:col>30</xdr:col>
          <xdr:colOff>0</xdr:colOff>
          <xdr:row>8</xdr:row>
          <xdr:rowOff>0</xdr:rowOff>
        </xdr:to>
        <xdr:sp macro="" textlink="">
          <xdr:nvSpPr>
            <xdr:cNvPr id="150536" name="Button 8" hidden="1">
              <a:extLst>
                <a:ext uri="{63B3BB69-23CF-44E3-9099-C40C66FF867C}">
                  <a14:compatExt spid="_x0000_s150536"/>
                </a:ext>
                <a:ext uri="{FF2B5EF4-FFF2-40B4-BE49-F238E27FC236}">
                  <a16:creationId xmlns:a16="http://schemas.microsoft.com/office/drawing/2014/main" id="{00000000-0008-0000-0100-000008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0537" name="Button 9" hidden="1">
              <a:extLst>
                <a:ext uri="{63B3BB69-23CF-44E3-9099-C40C66FF867C}">
                  <a14:compatExt spid="_x0000_s150537"/>
                </a:ext>
                <a:ext uri="{FF2B5EF4-FFF2-40B4-BE49-F238E27FC236}">
                  <a16:creationId xmlns:a16="http://schemas.microsoft.com/office/drawing/2014/main" id="{00000000-0008-0000-0100-000009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50538" name="Button 10" hidden="1">
              <a:extLst>
                <a:ext uri="{63B3BB69-23CF-44E3-9099-C40C66FF867C}">
                  <a14:compatExt spid="_x0000_s150538"/>
                </a:ext>
                <a:ext uri="{FF2B5EF4-FFF2-40B4-BE49-F238E27FC236}">
                  <a16:creationId xmlns:a16="http://schemas.microsoft.com/office/drawing/2014/main" id="{00000000-0008-0000-0100-00000A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0539" name="Button 11" hidden="1">
              <a:extLst>
                <a:ext uri="{63B3BB69-23CF-44E3-9099-C40C66FF867C}">
                  <a14:compatExt spid="_x0000_s150539"/>
                </a:ext>
                <a:ext uri="{FF2B5EF4-FFF2-40B4-BE49-F238E27FC236}">
                  <a16:creationId xmlns:a16="http://schemas.microsoft.com/office/drawing/2014/main" id="{00000000-0008-0000-0100-00000B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50540" name="Button 12" hidden="1">
              <a:extLst>
                <a:ext uri="{63B3BB69-23CF-44E3-9099-C40C66FF867C}">
                  <a14:compatExt spid="_x0000_s150540"/>
                </a:ext>
                <a:ext uri="{FF2B5EF4-FFF2-40B4-BE49-F238E27FC236}">
                  <a16:creationId xmlns:a16="http://schemas.microsoft.com/office/drawing/2014/main" id="{00000000-0008-0000-0100-00000C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19050</xdr:colOff>
          <xdr:row>7</xdr:row>
          <xdr:rowOff>9525</xdr:rowOff>
        </xdr:from>
        <xdr:to>
          <xdr:col>28</xdr:col>
          <xdr:colOff>9525</xdr:colOff>
          <xdr:row>7</xdr:row>
          <xdr:rowOff>180975</xdr:rowOff>
        </xdr:to>
        <xdr:sp macro="" textlink="">
          <xdr:nvSpPr>
            <xdr:cNvPr id="150541" name="Button 13" hidden="1">
              <a:extLst>
                <a:ext uri="{63B3BB69-23CF-44E3-9099-C40C66FF867C}">
                  <a14:compatExt spid="_x0000_s150541"/>
                </a:ext>
                <a:ext uri="{FF2B5EF4-FFF2-40B4-BE49-F238E27FC236}">
                  <a16:creationId xmlns:a16="http://schemas.microsoft.com/office/drawing/2014/main" id="{00000000-0008-0000-0100-00000D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0542" name="Button 14" hidden="1">
              <a:extLst>
                <a:ext uri="{63B3BB69-23CF-44E3-9099-C40C66FF867C}">
                  <a14:compatExt spid="_x0000_s150542"/>
                </a:ext>
                <a:ext uri="{FF2B5EF4-FFF2-40B4-BE49-F238E27FC236}">
                  <a16:creationId xmlns:a16="http://schemas.microsoft.com/office/drawing/2014/main" id="{00000000-0008-0000-0100-00000E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36</xdr:col>
          <xdr:colOff>9525</xdr:colOff>
          <xdr:row>7</xdr:row>
          <xdr:rowOff>180975</xdr:rowOff>
        </xdr:to>
        <xdr:sp macro="" textlink="">
          <xdr:nvSpPr>
            <xdr:cNvPr id="150560" name="Button 32" hidden="1">
              <a:extLst>
                <a:ext uri="{63B3BB69-23CF-44E3-9099-C40C66FF867C}">
                  <a14:compatExt spid="_x0000_s150560"/>
                </a:ext>
                <a:ext uri="{FF2B5EF4-FFF2-40B4-BE49-F238E27FC236}">
                  <a16:creationId xmlns:a16="http://schemas.microsoft.com/office/drawing/2014/main" id="{00000000-0008-0000-0100-000020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45</xdr:col>
          <xdr:colOff>190500</xdr:colOff>
          <xdr:row>8</xdr:row>
          <xdr:rowOff>0</xdr:rowOff>
        </xdr:to>
        <xdr:sp macro="" textlink="">
          <xdr:nvSpPr>
            <xdr:cNvPr id="150562" name="Button 34" hidden="1">
              <a:extLst>
                <a:ext uri="{63B3BB69-23CF-44E3-9099-C40C66FF867C}">
                  <a14:compatExt spid="_x0000_s150562"/>
                </a:ext>
                <a:ext uri="{FF2B5EF4-FFF2-40B4-BE49-F238E27FC236}">
                  <a16:creationId xmlns:a16="http://schemas.microsoft.com/office/drawing/2014/main" id="{00000000-0008-0000-0100-000022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44</xdr:col>
          <xdr:colOff>38100</xdr:colOff>
          <xdr:row>7</xdr:row>
          <xdr:rowOff>161925</xdr:rowOff>
        </xdr:to>
        <xdr:sp macro="" textlink="">
          <xdr:nvSpPr>
            <xdr:cNvPr id="150563" name="Button 35" hidden="1">
              <a:extLst>
                <a:ext uri="{63B3BB69-23CF-44E3-9099-C40C66FF867C}">
                  <a14:compatExt spid="_x0000_s150563"/>
                </a:ext>
                <a:ext uri="{FF2B5EF4-FFF2-40B4-BE49-F238E27FC236}">
                  <a16:creationId xmlns:a16="http://schemas.microsoft.com/office/drawing/2014/main" id="{00000000-0008-0000-0100-000023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52</xdr:col>
          <xdr:colOff>9525</xdr:colOff>
          <xdr:row>7</xdr:row>
          <xdr:rowOff>180975</xdr:rowOff>
        </xdr:to>
        <xdr:sp macro="" textlink="">
          <xdr:nvSpPr>
            <xdr:cNvPr id="150564" name="Button 36" hidden="1">
              <a:extLst>
                <a:ext uri="{63B3BB69-23CF-44E3-9099-C40C66FF867C}">
                  <a14:compatExt spid="_x0000_s150564"/>
                </a:ext>
                <a:ext uri="{FF2B5EF4-FFF2-40B4-BE49-F238E27FC236}">
                  <a16:creationId xmlns:a16="http://schemas.microsoft.com/office/drawing/2014/main" id="{00000000-0008-0000-0100-000024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28575</xdr:colOff>
          <xdr:row>7</xdr:row>
          <xdr:rowOff>0</xdr:rowOff>
        </xdr:from>
        <xdr:to>
          <xdr:col>53</xdr:col>
          <xdr:colOff>190500</xdr:colOff>
          <xdr:row>7</xdr:row>
          <xdr:rowOff>304800</xdr:rowOff>
        </xdr:to>
        <xdr:sp macro="" textlink="">
          <xdr:nvSpPr>
            <xdr:cNvPr id="150565" name="Button 37" hidden="1">
              <a:extLst>
                <a:ext uri="{63B3BB69-23CF-44E3-9099-C40C66FF867C}">
                  <a14:compatExt spid="_x0000_s150565"/>
                </a:ext>
                <a:ext uri="{FF2B5EF4-FFF2-40B4-BE49-F238E27FC236}">
                  <a16:creationId xmlns:a16="http://schemas.microsoft.com/office/drawing/2014/main" id="{00000000-0008-0000-0100-000025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37</xdr:col>
          <xdr:colOff>171450</xdr:colOff>
          <xdr:row>8</xdr:row>
          <xdr:rowOff>0</xdr:rowOff>
        </xdr:to>
        <xdr:sp macro="" textlink="">
          <xdr:nvSpPr>
            <xdr:cNvPr id="150567" name="Button 39" hidden="1">
              <a:extLst>
                <a:ext uri="{63B3BB69-23CF-44E3-9099-C40C66FF867C}">
                  <a14:compatExt spid="_x0000_s150567"/>
                </a:ext>
                <a:ext uri="{FF2B5EF4-FFF2-40B4-BE49-F238E27FC236}">
                  <a16:creationId xmlns:a16="http://schemas.microsoft.com/office/drawing/2014/main" id="{00000000-0008-0000-0100-0000274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6913" name="Button 1" hidden="1">
              <a:extLst>
                <a:ext uri="{63B3BB69-23CF-44E3-9099-C40C66FF867C}">
                  <a14:compatExt spid="_x0000_s166913"/>
                </a:ext>
                <a:ext uri="{FF2B5EF4-FFF2-40B4-BE49-F238E27FC236}">
                  <a16:creationId xmlns:a16="http://schemas.microsoft.com/office/drawing/2014/main" id="{00000000-0008-0000-0A00-000001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66914" name="Button 2" hidden="1">
              <a:extLst>
                <a:ext uri="{63B3BB69-23CF-44E3-9099-C40C66FF867C}">
                  <a14:compatExt spid="_x0000_s166914"/>
                </a:ext>
                <a:ext uri="{FF2B5EF4-FFF2-40B4-BE49-F238E27FC236}">
                  <a16:creationId xmlns:a16="http://schemas.microsoft.com/office/drawing/2014/main" id="{00000000-0008-0000-0A00-000002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66915" name="Button 3" hidden="1">
              <a:extLst>
                <a:ext uri="{63B3BB69-23CF-44E3-9099-C40C66FF867C}">
                  <a14:compatExt spid="_x0000_s166915"/>
                </a:ext>
                <a:ext uri="{FF2B5EF4-FFF2-40B4-BE49-F238E27FC236}">
                  <a16:creationId xmlns:a16="http://schemas.microsoft.com/office/drawing/2014/main" id="{00000000-0008-0000-0A00-000003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6916" name="Button 4" hidden="1">
              <a:extLst>
                <a:ext uri="{63B3BB69-23CF-44E3-9099-C40C66FF867C}">
                  <a14:compatExt spid="_x0000_s166916"/>
                </a:ext>
                <a:ext uri="{FF2B5EF4-FFF2-40B4-BE49-F238E27FC236}">
                  <a16:creationId xmlns:a16="http://schemas.microsoft.com/office/drawing/2014/main" id="{00000000-0008-0000-0A00-000004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6917" name="Button 5" hidden="1">
              <a:extLst>
                <a:ext uri="{63B3BB69-23CF-44E3-9099-C40C66FF867C}">
                  <a14:compatExt spid="_x0000_s166917"/>
                </a:ext>
                <a:ext uri="{FF2B5EF4-FFF2-40B4-BE49-F238E27FC236}">
                  <a16:creationId xmlns:a16="http://schemas.microsoft.com/office/drawing/2014/main" id="{00000000-0008-0000-0A00-000005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6918" name="Button 6" hidden="1">
              <a:extLst>
                <a:ext uri="{63B3BB69-23CF-44E3-9099-C40C66FF867C}">
                  <a14:compatExt spid="_x0000_s166918"/>
                </a:ext>
                <a:ext uri="{FF2B5EF4-FFF2-40B4-BE49-F238E27FC236}">
                  <a16:creationId xmlns:a16="http://schemas.microsoft.com/office/drawing/2014/main" id="{00000000-0008-0000-0A00-000006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6919" name="Button 7" hidden="1">
              <a:extLst>
                <a:ext uri="{63B3BB69-23CF-44E3-9099-C40C66FF867C}">
                  <a14:compatExt spid="_x0000_s166919"/>
                </a:ext>
                <a:ext uri="{FF2B5EF4-FFF2-40B4-BE49-F238E27FC236}">
                  <a16:creationId xmlns:a16="http://schemas.microsoft.com/office/drawing/2014/main" id="{00000000-0008-0000-0A00-000007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66920" name="Button 8" hidden="1">
              <a:extLst>
                <a:ext uri="{63B3BB69-23CF-44E3-9099-C40C66FF867C}">
                  <a14:compatExt spid="_x0000_s166920"/>
                </a:ext>
                <a:ext uri="{FF2B5EF4-FFF2-40B4-BE49-F238E27FC236}">
                  <a16:creationId xmlns:a16="http://schemas.microsoft.com/office/drawing/2014/main" id="{00000000-0008-0000-0A00-000008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6921" name="Button 9" hidden="1">
              <a:extLst>
                <a:ext uri="{63B3BB69-23CF-44E3-9099-C40C66FF867C}">
                  <a14:compatExt spid="_x0000_s166921"/>
                </a:ext>
                <a:ext uri="{FF2B5EF4-FFF2-40B4-BE49-F238E27FC236}">
                  <a16:creationId xmlns:a16="http://schemas.microsoft.com/office/drawing/2014/main" id="{00000000-0008-0000-0A00-000009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6922" name="Button 10" hidden="1">
              <a:extLst>
                <a:ext uri="{63B3BB69-23CF-44E3-9099-C40C66FF867C}">
                  <a14:compatExt spid="_x0000_s166922"/>
                </a:ext>
                <a:ext uri="{FF2B5EF4-FFF2-40B4-BE49-F238E27FC236}">
                  <a16:creationId xmlns:a16="http://schemas.microsoft.com/office/drawing/2014/main" id="{00000000-0008-0000-0A00-00000A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6923" name="Button 11" hidden="1">
              <a:extLst>
                <a:ext uri="{63B3BB69-23CF-44E3-9099-C40C66FF867C}">
                  <a14:compatExt spid="_x0000_s166923"/>
                </a:ext>
                <a:ext uri="{FF2B5EF4-FFF2-40B4-BE49-F238E27FC236}">
                  <a16:creationId xmlns:a16="http://schemas.microsoft.com/office/drawing/2014/main" id="{00000000-0008-0000-0A00-00000B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6924" name="Button 12" hidden="1">
              <a:extLst>
                <a:ext uri="{63B3BB69-23CF-44E3-9099-C40C66FF867C}">
                  <a14:compatExt spid="_x0000_s166924"/>
                </a:ext>
                <a:ext uri="{FF2B5EF4-FFF2-40B4-BE49-F238E27FC236}">
                  <a16:creationId xmlns:a16="http://schemas.microsoft.com/office/drawing/2014/main" id="{00000000-0008-0000-0A00-00000C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66925" name="Button 13" hidden="1">
              <a:extLst>
                <a:ext uri="{63B3BB69-23CF-44E3-9099-C40C66FF867C}">
                  <a14:compatExt spid="_x0000_s166925"/>
                </a:ext>
                <a:ext uri="{FF2B5EF4-FFF2-40B4-BE49-F238E27FC236}">
                  <a16:creationId xmlns:a16="http://schemas.microsoft.com/office/drawing/2014/main" id="{00000000-0008-0000-0A00-00000D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66926" name="Button 14" hidden="1">
              <a:extLst>
                <a:ext uri="{63B3BB69-23CF-44E3-9099-C40C66FF867C}">
                  <a14:compatExt spid="_x0000_s166926"/>
                </a:ext>
                <a:ext uri="{FF2B5EF4-FFF2-40B4-BE49-F238E27FC236}">
                  <a16:creationId xmlns:a16="http://schemas.microsoft.com/office/drawing/2014/main" id="{00000000-0008-0000-0A00-00000E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66927" name="Button 15" hidden="1">
              <a:extLst>
                <a:ext uri="{63B3BB69-23CF-44E3-9099-C40C66FF867C}">
                  <a14:compatExt spid="_x0000_s166927"/>
                </a:ext>
                <a:ext uri="{FF2B5EF4-FFF2-40B4-BE49-F238E27FC236}">
                  <a16:creationId xmlns:a16="http://schemas.microsoft.com/office/drawing/2014/main" id="{00000000-0008-0000-0A00-00000F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6928" name="Button 16" hidden="1">
              <a:extLst>
                <a:ext uri="{63B3BB69-23CF-44E3-9099-C40C66FF867C}">
                  <a14:compatExt spid="_x0000_s166928"/>
                </a:ext>
                <a:ext uri="{FF2B5EF4-FFF2-40B4-BE49-F238E27FC236}">
                  <a16:creationId xmlns:a16="http://schemas.microsoft.com/office/drawing/2014/main" id="{00000000-0008-0000-0A00-000010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66929" name="Button 17" hidden="1">
              <a:extLst>
                <a:ext uri="{63B3BB69-23CF-44E3-9099-C40C66FF867C}">
                  <a14:compatExt spid="_x0000_s166929"/>
                </a:ext>
                <a:ext uri="{FF2B5EF4-FFF2-40B4-BE49-F238E27FC236}">
                  <a16:creationId xmlns:a16="http://schemas.microsoft.com/office/drawing/2014/main" id="{00000000-0008-0000-0A00-000011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66930" name="Button 18" hidden="1">
              <a:extLst>
                <a:ext uri="{63B3BB69-23CF-44E3-9099-C40C66FF867C}">
                  <a14:compatExt spid="_x0000_s166930"/>
                </a:ext>
                <a:ext uri="{FF2B5EF4-FFF2-40B4-BE49-F238E27FC236}">
                  <a16:creationId xmlns:a16="http://schemas.microsoft.com/office/drawing/2014/main" id="{00000000-0008-0000-0A00-000012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66931" name="Button 19" hidden="1">
              <a:extLst>
                <a:ext uri="{63B3BB69-23CF-44E3-9099-C40C66FF867C}">
                  <a14:compatExt spid="_x0000_s166931"/>
                </a:ext>
                <a:ext uri="{FF2B5EF4-FFF2-40B4-BE49-F238E27FC236}">
                  <a16:creationId xmlns:a16="http://schemas.microsoft.com/office/drawing/2014/main" id="{00000000-0008-0000-0A00-000013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66932" name="Button 20" hidden="1">
              <a:extLst>
                <a:ext uri="{63B3BB69-23CF-44E3-9099-C40C66FF867C}">
                  <a14:compatExt spid="_x0000_s166932"/>
                </a:ext>
                <a:ext uri="{FF2B5EF4-FFF2-40B4-BE49-F238E27FC236}">
                  <a16:creationId xmlns:a16="http://schemas.microsoft.com/office/drawing/2014/main" id="{00000000-0008-0000-0A00-0000148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8721" name="Button 1" hidden="1">
              <a:extLst>
                <a:ext uri="{63B3BB69-23CF-44E3-9099-C40C66FF867C}">
                  <a14:compatExt spid="_x0000_s158721"/>
                </a:ext>
                <a:ext uri="{FF2B5EF4-FFF2-40B4-BE49-F238E27FC236}">
                  <a16:creationId xmlns:a16="http://schemas.microsoft.com/office/drawing/2014/main" id="{00000000-0008-0000-0B00-000001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58722" name="Button 2" hidden="1">
              <a:extLst>
                <a:ext uri="{63B3BB69-23CF-44E3-9099-C40C66FF867C}">
                  <a14:compatExt spid="_x0000_s158722"/>
                </a:ext>
                <a:ext uri="{FF2B5EF4-FFF2-40B4-BE49-F238E27FC236}">
                  <a16:creationId xmlns:a16="http://schemas.microsoft.com/office/drawing/2014/main" id="{00000000-0008-0000-0B00-000002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58723" name="Button 3" hidden="1">
              <a:extLst>
                <a:ext uri="{63B3BB69-23CF-44E3-9099-C40C66FF867C}">
                  <a14:compatExt spid="_x0000_s158723"/>
                </a:ext>
                <a:ext uri="{FF2B5EF4-FFF2-40B4-BE49-F238E27FC236}">
                  <a16:creationId xmlns:a16="http://schemas.microsoft.com/office/drawing/2014/main" id="{00000000-0008-0000-0B00-000003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8724" name="Button 4" hidden="1">
              <a:extLst>
                <a:ext uri="{63B3BB69-23CF-44E3-9099-C40C66FF867C}">
                  <a14:compatExt spid="_x0000_s158724"/>
                </a:ext>
                <a:ext uri="{FF2B5EF4-FFF2-40B4-BE49-F238E27FC236}">
                  <a16:creationId xmlns:a16="http://schemas.microsoft.com/office/drawing/2014/main" id="{00000000-0008-0000-0B00-000004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58725" name="Button 5" hidden="1">
              <a:extLst>
                <a:ext uri="{63B3BB69-23CF-44E3-9099-C40C66FF867C}">
                  <a14:compatExt spid="_x0000_s158725"/>
                </a:ext>
                <a:ext uri="{FF2B5EF4-FFF2-40B4-BE49-F238E27FC236}">
                  <a16:creationId xmlns:a16="http://schemas.microsoft.com/office/drawing/2014/main" id="{00000000-0008-0000-0B00-000005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58726" name="Button 6" hidden="1">
              <a:extLst>
                <a:ext uri="{63B3BB69-23CF-44E3-9099-C40C66FF867C}">
                  <a14:compatExt spid="_x0000_s158726"/>
                </a:ext>
                <a:ext uri="{FF2B5EF4-FFF2-40B4-BE49-F238E27FC236}">
                  <a16:creationId xmlns:a16="http://schemas.microsoft.com/office/drawing/2014/main" id="{00000000-0008-0000-0B00-000006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58727" name="Button 7" hidden="1">
              <a:extLst>
                <a:ext uri="{63B3BB69-23CF-44E3-9099-C40C66FF867C}">
                  <a14:compatExt spid="_x0000_s158727"/>
                </a:ext>
                <a:ext uri="{FF2B5EF4-FFF2-40B4-BE49-F238E27FC236}">
                  <a16:creationId xmlns:a16="http://schemas.microsoft.com/office/drawing/2014/main" id="{00000000-0008-0000-0B00-000007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58728" name="Button 8" hidden="1">
              <a:extLst>
                <a:ext uri="{63B3BB69-23CF-44E3-9099-C40C66FF867C}">
                  <a14:compatExt spid="_x0000_s158728"/>
                </a:ext>
                <a:ext uri="{FF2B5EF4-FFF2-40B4-BE49-F238E27FC236}">
                  <a16:creationId xmlns:a16="http://schemas.microsoft.com/office/drawing/2014/main" id="{00000000-0008-0000-0B00-000008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8729" name="Button 9" hidden="1">
              <a:extLst>
                <a:ext uri="{63B3BB69-23CF-44E3-9099-C40C66FF867C}">
                  <a14:compatExt spid="_x0000_s158729"/>
                </a:ext>
                <a:ext uri="{FF2B5EF4-FFF2-40B4-BE49-F238E27FC236}">
                  <a16:creationId xmlns:a16="http://schemas.microsoft.com/office/drawing/2014/main" id="{00000000-0008-0000-0B00-000009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58730" name="Button 10" hidden="1">
              <a:extLst>
                <a:ext uri="{63B3BB69-23CF-44E3-9099-C40C66FF867C}">
                  <a14:compatExt spid="_x0000_s158730"/>
                </a:ext>
                <a:ext uri="{FF2B5EF4-FFF2-40B4-BE49-F238E27FC236}">
                  <a16:creationId xmlns:a16="http://schemas.microsoft.com/office/drawing/2014/main" id="{00000000-0008-0000-0B00-00000A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8731" name="Button 11" hidden="1">
              <a:extLst>
                <a:ext uri="{63B3BB69-23CF-44E3-9099-C40C66FF867C}">
                  <a14:compatExt spid="_x0000_s158731"/>
                </a:ext>
                <a:ext uri="{FF2B5EF4-FFF2-40B4-BE49-F238E27FC236}">
                  <a16:creationId xmlns:a16="http://schemas.microsoft.com/office/drawing/2014/main" id="{00000000-0008-0000-0B00-00000B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58732" name="Button 12" hidden="1">
              <a:extLst>
                <a:ext uri="{63B3BB69-23CF-44E3-9099-C40C66FF867C}">
                  <a14:compatExt spid="_x0000_s158732"/>
                </a:ext>
                <a:ext uri="{FF2B5EF4-FFF2-40B4-BE49-F238E27FC236}">
                  <a16:creationId xmlns:a16="http://schemas.microsoft.com/office/drawing/2014/main" id="{00000000-0008-0000-0B00-00000C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58733" name="Button 13" hidden="1">
              <a:extLst>
                <a:ext uri="{63B3BB69-23CF-44E3-9099-C40C66FF867C}">
                  <a14:compatExt spid="_x0000_s158733"/>
                </a:ext>
                <a:ext uri="{FF2B5EF4-FFF2-40B4-BE49-F238E27FC236}">
                  <a16:creationId xmlns:a16="http://schemas.microsoft.com/office/drawing/2014/main" id="{00000000-0008-0000-0B00-00000D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58734" name="Button 14" hidden="1">
              <a:extLst>
                <a:ext uri="{63B3BB69-23CF-44E3-9099-C40C66FF867C}">
                  <a14:compatExt spid="_x0000_s158734"/>
                </a:ext>
                <a:ext uri="{FF2B5EF4-FFF2-40B4-BE49-F238E27FC236}">
                  <a16:creationId xmlns:a16="http://schemas.microsoft.com/office/drawing/2014/main" id="{00000000-0008-0000-0B00-00000E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58735" name="Button 15" hidden="1">
              <a:extLst>
                <a:ext uri="{63B3BB69-23CF-44E3-9099-C40C66FF867C}">
                  <a14:compatExt spid="_x0000_s158735"/>
                </a:ext>
                <a:ext uri="{FF2B5EF4-FFF2-40B4-BE49-F238E27FC236}">
                  <a16:creationId xmlns:a16="http://schemas.microsoft.com/office/drawing/2014/main" id="{00000000-0008-0000-0B00-00000F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58736" name="Button 16" hidden="1">
              <a:extLst>
                <a:ext uri="{63B3BB69-23CF-44E3-9099-C40C66FF867C}">
                  <a14:compatExt spid="_x0000_s158736"/>
                </a:ext>
                <a:ext uri="{FF2B5EF4-FFF2-40B4-BE49-F238E27FC236}">
                  <a16:creationId xmlns:a16="http://schemas.microsoft.com/office/drawing/2014/main" id="{00000000-0008-0000-0B00-000010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58737" name="Button 17" hidden="1">
              <a:extLst>
                <a:ext uri="{63B3BB69-23CF-44E3-9099-C40C66FF867C}">
                  <a14:compatExt spid="_x0000_s158737"/>
                </a:ext>
                <a:ext uri="{FF2B5EF4-FFF2-40B4-BE49-F238E27FC236}">
                  <a16:creationId xmlns:a16="http://schemas.microsoft.com/office/drawing/2014/main" id="{00000000-0008-0000-0B00-000011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58738" name="Button 18" hidden="1">
              <a:extLst>
                <a:ext uri="{63B3BB69-23CF-44E3-9099-C40C66FF867C}">
                  <a14:compatExt spid="_x0000_s158738"/>
                </a:ext>
                <a:ext uri="{FF2B5EF4-FFF2-40B4-BE49-F238E27FC236}">
                  <a16:creationId xmlns:a16="http://schemas.microsoft.com/office/drawing/2014/main" id="{00000000-0008-0000-0B00-000012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58739" name="Button 19" hidden="1">
              <a:extLst>
                <a:ext uri="{63B3BB69-23CF-44E3-9099-C40C66FF867C}">
                  <a14:compatExt spid="_x0000_s158739"/>
                </a:ext>
                <a:ext uri="{FF2B5EF4-FFF2-40B4-BE49-F238E27FC236}">
                  <a16:creationId xmlns:a16="http://schemas.microsoft.com/office/drawing/2014/main" id="{00000000-0008-0000-0B00-000013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58740" name="Button 20" hidden="1">
              <a:extLst>
                <a:ext uri="{63B3BB69-23CF-44E3-9099-C40C66FF867C}">
                  <a14:compatExt spid="_x0000_s158740"/>
                </a:ext>
                <a:ext uri="{FF2B5EF4-FFF2-40B4-BE49-F238E27FC236}">
                  <a16:creationId xmlns:a16="http://schemas.microsoft.com/office/drawing/2014/main" id="{00000000-0008-0000-0B00-0000146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7937" name="Button 1" hidden="1">
              <a:extLst>
                <a:ext uri="{63B3BB69-23CF-44E3-9099-C40C66FF867C}">
                  <a14:compatExt spid="_x0000_s167937"/>
                </a:ext>
                <a:ext uri="{FF2B5EF4-FFF2-40B4-BE49-F238E27FC236}">
                  <a16:creationId xmlns:a16="http://schemas.microsoft.com/office/drawing/2014/main" id="{00000000-0008-0000-0C00-000001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67938" name="Button 2" hidden="1">
              <a:extLst>
                <a:ext uri="{63B3BB69-23CF-44E3-9099-C40C66FF867C}">
                  <a14:compatExt spid="_x0000_s167938"/>
                </a:ext>
                <a:ext uri="{FF2B5EF4-FFF2-40B4-BE49-F238E27FC236}">
                  <a16:creationId xmlns:a16="http://schemas.microsoft.com/office/drawing/2014/main" id="{00000000-0008-0000-0C00-000002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67939" name="Button 3" hidden="1">
              <a:extLst>
                <a:ext uri="{63B3BB69-23CF-44E3-9099-C40C66FF867C}">
                  <a14:compatExt spid="_x0000_s167939"/>
                </a:ext>
                <a:ext uri="{FF2B5EF4-FFF2-40B4-BE49-F238E27FC236}">
                  <a16:creationId xmlns:a16="http://schemas.microsoft.com/office/drawing/2014/main" id="{00000000-0008-0000-0C00-000003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7940" name="Button 4" hidden="1">
              <a:extLst>
                <a:ext uri="{63B3BB69-23CF-44E3-9099-C40C66FF867C}">
                  <a14:compatExt spid="_x0000_s167940"/>
                </a:ext>
                <a:ext uri="{FF2B5EF4-FFF2-40B4-BE49-F238E27FC236}">
                  <a16:creationId xmlns:a16="http://schemas.microsoft.com/office/drawing/2014/main" id="{00000000-0008-0000-0C00-000004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7941" name="Button 5" hidden="1">
              <a:extLst>
                <a:ext uri="{63B3BB69-23CF-44E3-9099-C40C66FF867C}">
                  <a14:compatExt spid="_x0000_s167941"/>
                </a:ext>
                <a:ext uri="{FF2B5EF4-FFF2-40B4-BE49-F238E27FC236}">
                  <a16:creationId xmlns:a16="http://schemas.microsoft.com/office/drawing/2014/main" id="{00000000-0008-0000-0C00-000005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7942" name="Button 6" hidden="1">
              <a:extLst>
                <a:ext uri="{63B3BB69-23CF-44E3-9099-C40C66FF867C}">
                  <a14:compatExt spid="_x0000_s167942"/>
                </a:ext>
                <a:ext uri="{FF2B5EF4-FFF2-40B4-BE49-F238E27FC236}">
                  <a16:creationId xmlns:a16="http://schemas.microsoft.com/office/drawing/2014/main" id="{00000000-0008-0000-0C00-000006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7943" name="Button 7" hidden="1">
              <a:extLst>
                <a:ext uri="{63B3BB69-23CF-44E3-9099-C40C66FF867C}">
                  <a14:compatExt spid="_x0000_s167943"/>
                </a:ext>
                <a:ext uri="{FF2B5EF4-FFF2-40B4-BE49-F238E27FC236}">
                  <a16:creationId xmlns:a16="http://schemas.microsoft.com/office/drawing/2014/main" id="{00000000-0008-0000-0C00-000007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67944" name="Button 8" hidden="1">
              <a:extLst>
                <a:ext uri="{63B3BB69-23CF-44E3-9099-C40C66FF867C}">
                  <a14:compatExt spid="_x0000_s167944"/>
                </a:ext>
                <a:ext uri="{FF2B5EF4-FFF2-40B4-BE49-F238E27FC236}">
                  <a16:creationId xmlns:a16="http://schemas.microsoft.com/office/drawing/2014/main" id="{00000000-0008-0000-0C00-000008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7945" name="Button 9" hidden="1">
              <a:extLst>
                <a:ext uri="{63B3BB69-23CF-44E3-9099-C40C66FF867C}">
                  <a14:compatExt spid="_x0000_s167945"/>
                </a:ext>
                <a:ext uri="{FF2B5EF4-FFF2-40B4-BE49-F238E27FC236}">
                  <a16:creationId xmlns:a16="http://schemas.microsoft.com/office/drawing/2014/main" id="{00000000-0008-0000-0C00-000009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7946" name="Button 10" hidden="1">
              <a:extLst>
                <a:ext uri="{63B3BB69-23CF-44E3-9099-C40C66FF867C}">
                  <a14:compatExt spid="_x0000_s167946"/>
                </a:ext>
                <a:ext uri="{FF2B5EF4-FFF2-40B4-BE49-F238E27FC236}">
                  <a16:creationId xmlns:a16="http://schemas.microsoft.com/office/drawing/2014/main" id="{00000000-0008-0000-0C00-00000A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7947" name="Button 11" hidden="1">
              <a:extLst>
                <a:ext uri="{63B3BB69-23CF-44E3-9099-C40C66FF867C}">
                  <a14:compatExt spid="_x0000_s167947"/>
                </a:ext>
                <a:ext uri="{FF2B5EF4-FFF2-40B4-BE49-F238E27FC236}">
                  <a16:creationId xmlns:a16="http://schemas.microsoft.com/office/drawing/2014/main" id="{00000000-0008-0000-0C00-00000B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7948" name="Button 12" hidden="1">
              <a:extLst>
                <a:ext uri="{63B3BB69-23CF-44E3-9099-C40C66FF867C}">
                  <a14:compatExt spid="_x0000_s167948"/>
                </a:ext>
                <a:ext uri="{FF2B5EF4-FFF2-40B4-BE49-F238E27FC236}">
                  <a16:creationId xmlns:a16="http://schemas.microsoft.com/office/drawing/2014/main" id="{00000000-0008-0000-0C00-00000C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67949" name="Button 13" hidden="1">
              <a:extLst>
                <a:ext uri="{63B3BB69-23CF-44E3-9099-C40C66FF867C}">
                  <a14:compatExt spid="_x0000_s167949"/>
                </a:ext>
                <a:ext uri="{FF2B5EF4-FFF2-40B4-BE49-F238E27FC236}">
                  <a16:creationId xmlns:a16="http://schemas.microsoft.com/office/drawing/2014/main" id="{00000000-0008-0000-0C00-00000D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6</xdr:row>
          <xdr:rowOff>152400</xdr:rowOff>
        </xdr:from>
        <xdr:to>
          <xdr:col>30</xdr:col>
          <xdr:colOff>0</xdr:colOff>
          <xdr:row>7</xdr:row>
          <xdr:rowOff>161925</xdr:rowOff>
        </xdr:to>
        <xdr:sp macro="" textlink="">
          <xdr:nvSpPr>
            <xdr:cNvPr id="167950" name="Button 14" hidden="1">
              <a:extLst>
                <a:ext uri="{63B3BB69-23CF-44E3-9099-C40C66FF867C}">
                  <a14:compatExt spid="_x0000_s167950"/>
                </a:ext>
                <a:ext uri="{FF2B5EF4-FFF2-40B4-BE49-F238E27FC236}">
                  <a16:creationId xmlns:a16="http://schemas.microsoft.com/office/drawing/2014/main" id="{00000000-0008-0000-0C00-00000E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8</xdr:row>
          <xdr:rowOff>0</xdr:rowOff>
        </xdr:to>
        <xdr:sp macro="" textlink="">
          <xdr:nvSpPr>
            <xdr:cNvPr id="167951" name="Button 15" hidden="1">
              <a:extLst>
                <a:ext uri="{63B3BB69-23CF-44E3-9099-C40C66FF867C}">
                  <a14:compatExt spid="_x0000_s167951"/>
                </a:ext>
                <a:ext uri="{FF2B5EF4-FFF2-40B4-BE49-F238E27FC236}">
                  <a16:creationId xmlns:a16="http://schemas.microsoft.com/office/drawing/2014/main" id="{00000000-0008-0000-0C00-00000F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7952" name="Button 16" hidden="1">
              <a:extLst>
                <a:ext uri="{63B3BB69-23CF-44E3-9099-C40C66FF867C}">
                  <a14:compatExt spid="_x0000_s167952"/>
                </a:ext>
                <a:ext uri="{FF2B5EF4-FFF2-40B4-BE49-F238E27FC236}">
                  <a16:creationId xmlns:a16="http://schemas.microsoft.com/office/drawing/2014/main" id="{00000000-0008-0000-0C00-000010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8</xdr:row>
          <xdr:rowOff>0</xdr:rowOff>
        </xdr:to>
        <xdr:sp macro="" textlink="">
          <xdr:nvSpPr>
            <xdr:cNvPr id="167953" name="Button 17" hidden="1">
              <a:extLst>
                <a:ext uri="{63B3BB69-23CF-44E3-9099-C40C66FF867C}">
                  <a14:compatExt spid="_x0000_s167953"/>
                </a:ext>
                <a:ext uri="{FF2B5EF4-FFF2-40B4-BE49-F238E27FC236}">
                  <a16:creationId xmlns:a16="http://schemas.microsoft.com/office/drawing/2014/main" id="{00000000-0008-0000-0C00-000011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7954" name="Button 18" hidden="1">
              <a:extLst>
                <a:ext uri="{63B3BB69-23CF-44E3-9099-C40C66FF867C}">
                  <a14:compatExt spid="_x0000_s167954"/>
                </a:ext>
                <a:ext uri="{FF2B5EF4-FFF2-40B4-BE49-F238E27FC236}">
                  <a16:creationId xmlns:a16="http://schemas.microsoft.com/office/drawing/2014/main" id="{00000000-0008-0000-0C00-000012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7955" name="Button 19" hidden="1">
              <a:extLst>
                <a:ext uri="{63B3BB69-23CF-44E3-9099-C40C66FF867C}">
                  <a14:compatExt spid="_x0000_s167955"/>
                </a:ext>
                <a:ext uri="{FF2B5EF4-FFF2-40B4-BE49-F238E27FC236}">
                  <a16:creationId xmlns:a16="http://schemas.microsoft.com/office/drawing/2014/main" id="{00000000-0008-0000-0C00-000013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8</xdr:row>
          <xdr:rowOff>0</xdr:rowOff>
        </xdr:to>
        <xdr:sp macro="" textlink="">
          <xdr:nvSpPr>
            <xdr:cNvPr id="167956" name="Button 20" hidden="1">
              <a:extLst>
                <a:ext uri="{63B3BB69-23CF-44E3-9099-C40C66FF867C}">
                  <a14:compatExt spid="_x0000_s167956"/>
                </a:ext>
                <a:ext uri="{FF2B5EF4-FFF2-40B4-BE49-F238E27FC236}">
                  <a16:creationId xmlns:a16="http://schemas.microsoft.com/office/drawing/2014/main" id="{00000000-0008-0000-0C00-0000149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2</xdr:row>
          <xdr:rowOff>0</xdr:rowOff>
        </xdr:from>
        <xdr:to>
          <xdr:col>3</xdr:col>
          <xdr:colOff>1771650</xdr:colOff>
          <xdr:row>2</xdr:row>
          <xdr:rowOff>314325</xdr:rowOff>
        </xdr:to>
        <xdr:sp macro="" textlink="">
          <xdr:nvSpPr>
            <xdr:cNvPr id="65537" name="Button 1" hidden="1">
              <a:extLst>
                <a:ext uri="{63B3BB69-23CF-44E3-9099-C40C66FF867C}">
                  <a14:compatExt spid="_x0000_s65537"/>
                </a:ext>
                <a:ext uri="{FF2B5EF4-FFF2-40B4-BE49-F238E27FC236}">
                  <a16:creationId xmlns:a16="http://schemas.microsoft.com/office/drawing/2014/main" id="{00000000-0008-0000-0D00-0000010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Kampioenen opbouwen</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5</xdr:row>
          <xdr:rowOff>19050</xdr:rowOff>
        </xdr:from>
        <xdr:to>
          <xdr:col>2</xdr:col>
          <xdr:colOff>1143000</xdr:colOff>
          <xdr:row>6</xdr:row>
          <xdr:rowOff>142875</xdr:rowOff>
        </xdr:to>
        <xdr:sp macro="" textlink="">
          <xdr:nvSpPr>
            <xdr:cNvPr id="109569" name="Button 1" hidden="1">
              <a:extLst>
                <a:ext uri="{63B3BB69-23CF-44E3-9099-C40C66FF867C}">
                  <a14:compatExt spid="_x0000_s109569"/>
                </a:ext>
                <a:ext uri="{FF2B5EF4-FFF2-40B4-BE49-F238E27FC236}">
                  <a16:creationId xmlns:a16="http://schemas.microsoft.com/office/drawing/2014/main" id="{00000000-0008-0000-0E00-000001A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Winnaars opbouwen</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1162050</xdr:colOff>
          <xdr:row>5</xdr:row>
          <xdr:rowOff>19050</xdr:rowOff>
        </xdr:from>
        <xdr:to>
          <xdr:col>3</xdr:col>
          <xdr:colOff>790575</xdr:colOff>
          <xdr:row>6</xdr:row>
          <xdr:rowOff>142875</xdr:rowOff>
        </xdr:to>
        <xdr:sp macro="" textlink="">
          <xdr:nvSpPr>
            <xdr:cNvPr id="109570" name="Button 2" hidden="1">
              <a:extLst>
                <a:ext uri="{63B3BB69-23CF-44E3-9099-C40C66FF867C}">
                  <a14:compatExt spid="_x0000_s109570"/>
                </a:ext>
                <a:ext uri="{FF2B5EF4-FFF2-40B4-BE49-F238E27FC236}">
                  <a16:creationId xmlns:a16="http://schemas.microsoft.com/office/drawing/2014/main" id="{00000000-0008-0000-0E00-000002A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Dubbele paarden/pony's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819150</xdr:colOff>
          <xdr:row>5</xdr:row>
          <xdr:rowOff>19050</xdr:rowOff>
        </xdr:from>
        <xdr:to>
          <xdr:col>6</xdr:col>
          <xdr:colOff>219075</xdr:colOff>
          <xdr:row>6</xdr:row>
          <xdr:rowOff>142875</xdr:rowOff>
        </xdr:to>
        <xdr:sp macro="" textlink="">
          <xdr:nvSpPr>
            <xdr:cNvPr id="109571" name="Button 3" hidden="1">
              <a:extLst>
                <a:ext uri="{63B3BB69-23CF-44E3-9099-C40C66FF867C}">
                  <a14:compatExt spid="_x0000_s109571"/>
                </a:ext>
                <a:ext uri="{FF2B5EF4-FFF2-40B4-BE49-F238E27FC236}">
                  <a16:creationId xmlns:a16="http://schemas.microsoft.com/office/drawing/2014/main" id="{00000000-0008-0000-0E00-000003A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Importeren gegevens</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247650</xdr:colOff>
          <xdr:row>5</xdr:row>
          <xdr:rowOff>19050</xdr:rowOff>
        </xdr:from>
        <xdr:to>
          <xdr:col>8</xdr:col>
          <xdr:colOff>0</xdr:colOff>
          <xdr:row>6</xdr:row>
          <xdr:rowOff>142875</xdr:rowOff>
        </xdr:to>
        <xdr:sp macro="" textlink="">
          <xdr:nvSpPr>
            <xdr:cNvPr id="109572" name="Button 4" hidden="1">
              <a:extLst>
                <a:ext uri="{63B3BB69-23CF-44E3-9099-C40C66FF867C}">
                  <a14:compatExt spid="_x0000_s109572"/>
                </a:ext>
                <a:ext uri="{FF2B5EF4-FFF2-40B4-BE49-F238E27FC236}">
                  <a16:creationId xmlns:a16="http://schemas.microsoft.com/office/drawing/2014/main" id="{00000000-0008-0000-0E00-000004A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Verwerken gegevens</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161925</xdr:colOff>
          <xdr:row>13</xdr:row>
          <xdr:rowOff>38100</xdr:rowOff>
        </xdr:from>
        <xdr:to>
          <xdr:col>2</xdr:col>
          <xdr:colOff>3028950</xdr:colOff>
          <xdr:row>16</xdr:row>
          <xdr:rowOff>133350</xdr:rowOff>
        </xdr:to>
        <xdr:sp macro="" textlink="">
          <xdr:nvSpPr>
            <xdr:cNvPr id="125974" name="Button 22" hidden="1">
              <a:extLst>
                <a:ext uri="{63B3BB69-23CF-44E3-9099-C40C66FF867C}">
                  <a14:compatExt spid="_x0000_s125974"/>
                </a:ext>
                <a:ext uri="{FF2B5EF4-FFF2-40B4-BE49-F238E27FC236}">
                  <a16:creationId xmlns:a16="http://schemas.microsoft.com/office/drawing/2014/main" id="{00000000-0008-0000-0F00-000016E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Tabbladen zichtbaar of verbergen</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1285875</xdr:colOff>
          <xdr:row>1</xdr:row>
          <xdr:rowOff>0</xdr:rowOff>
        </xdr:from>
        <xdr:to>
          <xdr:col>7</xdr:col>
          <xdr:colOff>2009775</xdr:colOff>
          <xdr:row>2</xdr:row>
          <xdr:rowOff>314325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10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Afvaardiging opbouwen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1793" name="Button 1" hidden="1">
              <a:extLst>
                <a:ext uri="{63B3BB69-23CF-44E3-9099-C40C66FF867C}">
                  <a14:compatExt spid="_x0000_s161793"/>
                </a:ext>
                <a:ext uri="{FF2B5EF4-FFF2-40B4-BE49-F238E27FC236}">
                  <a16:creationId xmlns:a16="http://schemas.microsoft.com/office/drawing/2014/main" id="{00000000-0008-0000-0200-000001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12</xdr:col>
          <xdr:colOff>0</xdr:colOff>
          <xdr:row>7</xdr:row>
          <xdr:rowOff>180975</xdr:rowOff>
        </xdr:to>
        <xdr:sp macro="" textlink="">
          <xdr:nvSpPr>
            <xdr:cNvPr id="161794" name="Button 2" hidden="1">
              <a:extLst>
                <a:ext uri="{63B3BB69-23CF-44E3-9099-C40C66FF867C}">
                  <a14:compatExt spid="_x0000_s161794"/>
                </a:ext>
                <a:ext uri="{FF2B5EF4-FFF2-40B4-BE49-F238E27FC236}">
                  <a16:creationId xmlns:a16="http://schemas.microsoft.com/office/drawing/2014/main" id="{00000000-0008-0000-0200-000002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20</xdr:col>
          <xdr:colOff>0</xdr:colOff>
          <xdr:row>7</xdr:row>
          <xdr:rowOff>171450</xdr:rowOff>
        </xdr:to>
        <xdr:sp macro="" textlink="">
          <xdr:nvSpPr>
            <xdr:cNvPr id="161795" name="Button 3" hidden="1">
              <a:extLst>
                <a:ext uri="{63B3BB69-23CF-44E3-9099-C40C66FF867C}">
                  <a14:compatExt spid="_x0000_s161795"/>
                </a:ext>
                <a:ext uri="{FF2B5EF4-FFF2-40B4-BE49-F238E27FC236}">
                  <a16:creationId xmlns:a16="http://schemas.microsoft.com/office/drawing/2014/main" id="{00000000-0008-0000-0200-000003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1796" name="Button 4" hidden="1">
              <a:extLst>
                <a:ext uri="{63B3BB69-23CF-44E3-9099-C40C66FF867C}">
                  <a14:compatExt spid="_x0000_s161796"/>
                </a:ext>
                <a:ext uri="{FF2B5EF4-FFF2-40B4-BE49-F238E27FC236}">
                  <a16:creationId xmlns:a16="http://schemas.microsoft.com/office/drawing/2014/main" id="{00000000-0008-0000-0200-000004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1797" name="Button 5" hidden="1">
              <a:extLst>
                <a:ext uri="{63B3BB69-23CF-44E3-9099-C40C66FF867C}">
                  <a14:compatExt spid="_x0000_s161797"/>
                </a:ext>
                <a:ext uri="{FF2B5EF4-FFF2-40B4-BE49-F238E27FC236}">
                  <a16:creationId xmlns:a16="http://schemas.microsoft.com/office/drawing/2014/main" id="{00000000-0008-0000-0200-000005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1798" name="Button 6" hidden="1">
              <a:extLst>
                <a:ext uri="{63B3BB69-23CF-44E3-9099-C40C66FF867C}">
                  <a14:compatExt spid="_x0000_s161798"/>
                </a:ext>
                <a:ext uri="{FF2B5EF4-FFF2-40B4-BE49-F238E27FC236}">
                  <a16:creationId xmlns:a16="http://schemas.microsoft.com/office/drawing/2014/main" id="{00000000-0008-0000-0200-000006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1799" name="Button 7" hidden="1">
              <a:extLst>
                <a:ext uri="{63B3BB69-23CF-44E3-9099-C40C66FF867C}">
                  <a14:compatExt spid="_x0000_s161799"/>
                </a:ext>
                <a:ext uri="{FF2B5EF4-FFF2-40B4-BE49-F238E27FC236}">
                  <a16:creationId xmlns:a16="http://schemas.microsoft.com/office/drawing/2014/main" id="{00000000-0008-0000-0200-000007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190500</xdr:colOff>
          <xdr:row>7</xdr:row>
          <xdr:rowOff>19050</xdr:rowOff>
        </xdr:from>
        <xdr:to>
          <xdr:col>30</xdr:col>
          <xdr:colOff>0</xdr:colOff>
          <xdr:row>8</xdr:row>
          <xdr:rowOff>0</xdr:rowOff>
        </xdr:to>
        <xdr:sp macro="" textlink="">
          <xdr:nvSpPr>
            <xdr:cNvPr id="161800" name="Button 8" hidden="1">
              <a:extLst>
                <a:ext uri="{63B3BB69-23CF-44E3-9099-C40C66FF867C}">
                  <a14:compatExt spid="_x0000_s161800"/>
                </a:ext>
                <a:ext uri="{FF2B5EF4-FFF2-40B4-BE49-F238E27FC236}">
                  <a16:creationId xmlns:a16="http://schemas.microsoft.com/office/drawing/2014/main" id="{00000000-0008-0000-0200-000008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1801" name="Button 9" hidden="1">
              <a:extLst>
                <a:ext uri="{63B3BB69-23CF-44E3-9099-C40C66FF867C}">
                  <a14:compatExt spid="_x0000_s161801"/>
                </a:ext>
                <a:ext uri="{FF2B5EF4-FFF2-40B4-BE49-F238E27FC236}">
                  <a16:creationId xmlns:a16="http://schemas.microsoft.com/office/drawing/2014/main" id="{00000000-0008-0000-0200-000009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1802" name="Button 10" hidden="1">
              <a:extLst>
                <a:ext uri="{63B3BB69-23CF-44E3-9099-C40C66FF867C}">
                  <a14:compatExt spid="_x0000_s161802"/>
                </a:ext>
                <a:ext uri="{FF2B5EF4-FFF2-40B4-BE49-F238E27FC236}">
                  <a16:creationId xmlns:a16="http://schemas.microsoft.com/office/drawing/2014/main" id="{00000000-0008-0000-0200-00000A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1803" name="Button 11" hidden="1">
              <a:extLst>
                <a:ext uri="{63B3BB69-23CF-44E3-9099-C40C66FF867C}">
                  <a14:compatExt spid="_x0000_s161803"/>
                </a:ext>
                <a:ext uri="{FF2B5EF4-FFF2-40B4-BE49-F238E27FC236}">
                  <a16:creationId xmlns:a16="http://schemas.microsoft.com/office/drawing/2014/main" id="{00000000-0008-0000-0200-00000B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1804" name="Button 12" hidden="1">
              <a:extLst>
                <a:ext uri="{63B3BB69-23CF-44E3-9099-C40C66FF867C}">
                  <a14:compatExt spid="_x0000_s161804"/>
                </a:ext>
                <a:ext uri="{FF2B5EF4-FFF2-40B4-BE49-F238E27FC236}">
                  <a16:creationId xmlns:a16="http://schemas.microsoft.com/office/drawing/2014/main" id="{00000000-0008-0000-0200-00000C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19050</xdr:colOff>
          <xdr:row>7</xdr:row>
          <xdr:rowOff>9525</xdr:rowOff>
        </xdr:from>
        <xdr:to>
          <xdr:col>28</xdr:col>
          <xdr:colOff>9525</xdr:colOff>
          <xdr:row>7</xdr:row>
          <xdr:rowOff>180975</xdr:rowOff>
        </xdr:to>
        <xdr:sp macro="" textlink="">
          <xdr:nvSpPr>
            <xdr:cNvPr id="161805" name="Button 13" hidden="1">
              <a:extLst>
                <a:ext uri="{63B3BB69-23CF-44E3-9099-C40C66FF867C}">
                  <a14:compatExt spid="_x0000_s161805"/>
                </a:ext>
                <a:ext uri="{FF2B5EF4-FFF2-40B4-BE49-F238E27FC236}">
                  <a16:creationId xmlns:a16="http://schemas.microsoft.com/office/drawing/2014/main" id="{00000000-0008-0000-0200-00000D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1806" name="Button 14" hidden="1">
              <a:extLst>
                <a:ext uri="{63B3BB69-23CF-44E3-9099-C40C66FF867C}">
                  <a14:compatExt spid="_x0000_s161806"/>
                </a:ext>
                <a:ext uri="{FF2B5EF4-FFF2-40B4-BE49-F238E27FC236}">
                  <a16:creationId xmlns:a16="http://schemas.microsoft.com/office/drawing/2014/main" id="{00000000-0008-0000-0200-00000E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36</xdr:col>
          <xdr:colOff>9525</xdr:colOff>
          <xdr:row>7</xdr:row>
          <xdr:rowOff>180975</xdr:rowOff>
        </xdr:to>
        <xdr:sp macro="" textlink="">
          <xdr:nvSpPr>
            <xdr:cNvPr id="161807" name="Button 15" hidden="1">
              <a:extLst>
                <a:ext uri="{63B3BB69-23CF-44E3-9099-C40C66FF867C}">
                  <a14:compatExt spid="_x0000_s161807"/>
                </a:ext>
                <a:ext uri="{FF2B5EF4-FFF2-40B4-BE49-F238E27FC236}">
                  <a16:creationId xmlns:a16="http://schemas.microsoft.com/office/drawing/2014/main" id="{00000000-0008-0000-0200-00000F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45</xdr:col>
          <xdr:colOff>190500</xdr:colOff>
          <xdr:row>8</xdr:row>
          <xdr:rowOff>0</xdr:rowOff>
        </xdr:to>
        <xdr:sp macro="" textlink="">
          <xdr:nvSpPr>
            <xdr:cNvPr id="161808" name="Button 16" hidden="1">
              <a:extLst>
                <a:ext uri="{63B3BB69-23CF-44E3-9099-C40C66FF867C}">
                  <a14:compatExt spid="_x0000_s161808"/>
                </a:ext>
                <a:ext uri="{FF2B5EF4-FFF2-40B4-BE49-F238E27FC236}">
                  <a16:creationId xmlns:a16="http://schemas.microsoft.com/office/drawing/2014/main" id="{00000000-0008-0000-0200-000010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44</xdr:col>
          <xdr:colOff>38100</xdr:colOff>
          <xdr:row>7</xdr:row>
          <xdr:rowOff>161925</xdr:rowOff>
        </xdr:to>
        <xdr:sp macro="" textlink="">
          <xdr:nvSpPr>
            <xdr:cNvPr id="161809" name="Button 17" hidden="1">
              <a:extLst>
                <a:ext uri="{63B3BB69-23CF-44E3-9099-C40C66FF867C}">
                  <a14:compatExt spid="_x0000_s161809"/>
                </a:ext>
                <a:ext uri="{FF2B5EF4-FFF2-40B4-BE49-F238E27FC236}">
                  <a16:creationId xmlns:a16="http://schemas.microsoft.com/office/drawing/2014/main" id="{00000000-0008-0000-0200-000011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52</xdr:col>
          <xdr:colOff>9525</xdr:colOff>
          <xdr:row>7</xdr:row>
          <xdr:rowOff>180975</xdr:rowOff>
        </xdr:to>
        <xdr:sp macro="" textlink="">
          <xdr:nvSpPr>
            <xdr:cNvPr id="161810" name="Button 18" hidden="1">
              <a:extLst>
                <a:ext uri="{63B3BB69-23CF-44E3-9099-C40C66FF867C}">
                  <a14:compatExt spid="_x0000_s161810"/>
                </a:ext>
                <a:ext uri="{FF2B5EF4-FFF2-40B4-BE49-F238E27FC236}">
                  <a16:creationId xmlns:a16="http://schemas.microsoft.com/office/drawing/2014/main" id="{00000000-0008-0000-0200-000012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28575</xdr:colOff>
          <xdr:row>7</xdr:row>
          <xdr:rowOff>0</xdr:rowOff>
        </xdr:from>
        <xdr:to>
          <xdr:col>53</xdr:col>
          <xdr:colOff>190500</xdr:colOff>
          <xdr:row>7</xdr:row>
          <xdr:rowOff>304800</xdr:rowOff>
        </xdr:to>
        <xdr:sp macro="" textlink="">
          <xdr:nvSpPr>
            <xdr:cNvPr id="161811" name="Button 19" hidden="1">
              <a:extLst>
                <a:ext uri="{63B3BB69-23CF-44E3-9099-C40C66FF867C}">
                  <a14:compatExt spid="_x0000_s161811"/>
                </a:ext>
                <a:ext uri="{FF2B5EF4-FFF2-40B4-BE49-F238E27FC236}">
                  <a16:creationId xmlns:a16="http://schemas.microsoft.com/office/drawing/2014/main" id="{00000000-0008-0000-0200-000013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37</xdr:col>
          <xdr:colOff>171450</xdr:colOff>
          <xdr:row>8</xdr:row>
          <xdr:rowOff>0</xdr:rowOff>
        </xdr:to>
        <xdr:sp macro="" textlink="">
          <xdr:nvSpPr>
            <xdr:cNvPr id="161812" name="Button 20" hidden="1">
              <a:extLst>
                <a:ext uri="{63B3BB69-23CF-44E3-9099-C40C66FF867C}">
                  <a14:compatExt spid="_x0000_s161812"/>
                </a:ext>
                <a:ext uri="{FF2B5EF4-FFF2-40B4-BE49-F238E27FC236}">
                  <a16:creationId xmlns:a16="http://schemas.microsoft.com/office/drawing/2014/main" id="{00000000-0008-0000-0200-0000147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2817" name="Button 1" hidden="1">
              <a:extLst>
                <a:ext uri="{63B3BB69-23CF-44E3-9099-C40C66FF867C}">
                  <a14:compatExt spid="_x0000_s162817"/>
                </a:ext>
                <a:ext uri="{FF2B5EF4-FFF2-40B4-BE49-F238E27FC236}">
                  <a16:creationId xmlns:a16="http://schemas.microsoft.com/office/drawing/2014/main" id="{00000000-0008-0000-0300-000001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12</xdr:col>
          <xdr:colOff>0</xdr:colOff>
          <xdr:row>7</xdr:row>
          <xdr:rowOff>180975</xdr:rowOff>
        </xdr:to>
        <xdr:sp macro="" textlink="">
          <xdr:nvSpPr>
            <xdr:cNvPr id="162818" name="Button 2" hidden="1">
              <a:extLst>
                <a:ext uri="{63B3BB69-23CF-44E3-9099-C40C66FF867C}">
                  <a14:compatExt spid="_x0000_s162818"/>
                </a:ext>
                <a:ext uri="{FF2B5EF4-FFF2-40B4-BE49-F238E27FC236}">
                  <a16:creationId xmlns:a16="http://schemas.microsoft.com/office/drawing/2014/main" id="{00000000-0008-0000-0300-000002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20</xdr:col>
          <xdr:colOff>0</xdr:colOff>
          <xdr:row>7</xdr:row>
          <xdr:rowOff>171450</xdr:rowOff>
        </xdr:to>
        <xdr:sp macro="" textlink="">
          <xdr:nvSpPr>
            <xdr:cNvPr id="162819" name="Button 3" hidden="1">
              <a:extLst>
                <a:ext uri="{63B3BB69-23CF-44E3-9099-C40C66FF867C}">
                  <a14:compatExt spid="_x0000_s162819"/>
                </a:ext>
                <a:ext uri="{FF2B5EF4-FFF2-40B4-BE49-F238E27FC236}">
                  <a16:creationId xmlns:a16="http://schemas.microsoft.com/office/drawing/2014/main" id="{00000000-0008-0000-0300-000003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2820" name="Button 4" hidden="1">
              <a:extLst>
                <a:ext uri="{63B3BB69-23CF-44E3-9099-C40C66FF867C}">
                  <a14:compatExt spid="_x0000_s162820"/>
                </a:ext>
                <a:ext uri="{FF2B5EF4-FFF2-40B4-BE49-F238E27FC236}">
                  <a16:creationId xmlns:a16="http://schemas.microsoft.com/office/drawing/2014/main" id="{00000000-0008-0000-0300-000004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2821" name="Button 5" hidden="1">
              <a:extLst>
                <a:ext uri="{63B3BB69-23CF-44E3-9099-C40C66FF867C}">
                  <a14:compatExt spid="_x0000_s162821"/>
                </a:ext>
                <a:ext uri="{FF2B5EF4-FFF2-40B4-BE49-F238E27FC236}">
                  <a16:creationId xmlns:a16="http://schemas.microsoft.com/office/drawing/2014/main" id="{00000000-0008-0000-0300-000005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2822" name="Button 6" hidden="1">
              <a:extLst>
                <a:ext uri="{63B3BB69-23CF-44E3-9099-C40C66FF867C}">
                  <a14:compatExt spid="_x0000_s162822"/>
                </a:ext>
                <a:ext uri="{FF2B5EF4-FFF2-40B4-BE49-F238E27FC236}">
                  <a16:creationId xmlns:a16="http://schemas.microsoft.com/office/drawing/2014/main" id="{00000000-0008-0000-0300-000006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2823" name="Button 7" hidden="1">
              <a:extLst>
                <a:ext uri="{63B3BB69-23CF-44E3-9099-C40C66FF867C}">
                  <a14:compatExt spid="_x0000_s162823"/>
                </a:ext>
                <a:ext uri="{FF2B5EF4-FFF2-40B4-BE49-F238E27FC236}">
                  <a16:creationId xmlns:a16="http://schemas.microsoft.com/office/drawing/2014/main" id="{00000000-0008-0000-0300-000007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190500</xdr:colOff>
          <xdr:row>7</xdr:row>
          <xdr:rowOff>19050</xdr:rowOff>
        </xdr:from>
        <xdr:to>
          <xdr:col>30</xdr:col>
          <xdr:colOff>0</xdr:colOff>
          <xdr:row>8</xdr:row>
          <xdr:rowOff>0</xdr:rowOff>
        </xdr:to>
        <xdr:sp macro="" textlink="">
          <xdr:nvSpPr>
            <xdr:cNvPr id="162824" name="Button 8" hidden="1">
              <a:extLst>
                <a:ext uri="{63B3BB69-23CF-44E3-9099-C40C66FF867C}">
                  <a14:compatExt spid="_x0000_s162824"/>
                </a:ext>
                <a:ext uri="{FF2B5EF4-FFF2-40B4-BE49-F238E27FC236}">
                  <a16:creationId xmlns:a16="http://schemas.microsoft.com/office/drawing/2014/main" id="{00000000-0008-0000-0300-000008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2825" name="Button 9" hidden="1">
              <a:extLst>
                <a:ext uri="{63B3BB69-23CF-44E3-9099-C40C66FF867C}">
                  <a14:compatExt spid="_x0000_s162825"/>
                </a:ext>
                <a:ext uri="{FF2B5EF4-FFF2-40B4-BE49-F238E27FC236}">
                  <a16:creationId xmlns:a16="http://schemas.microsoft.com/office/drawing/2014/main" id="{00000000-0008-0000-0300-000009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2826" name="Button 10" hidden="1">
              <a:extLst>
                <a:ext uri="{63B3BB69-23CF-44E3-9099-C40C66FF867C}">
                  <a14:compatExt spid="_x0000_s162826"/>
                </a:ext>
                <a:ext uri="{FF2B5EF4-FFF2-40B4-BE49-F238E27FC236}">
                  <a16:creationId xmlns:a16="http://schemas.microsoft.com/office/drawing/2014/main" id="{00000000-0008-0000-0300-00000A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2827" name="Button 11" hidden="1">
              <a:extLst>
                <a:ext uri="{63B3BB69-23CF-44E3-9099-C40C66FF867C}">
                  <a14:compatExt spid="_x0000_s162827"/>
                </a:ext>
                <a:ext uri="{FF2B5EF4-FFF2-40B4-BE49-F238E27FC236}">
                  <a16:creationId xmlns:a16="http://schemas.microsoft.com/office/drawing/2014/main" id="{00000000-0008-0000-0300-00000B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2828" name="Button 12" hidden="1">
              <a:extLst>
                <a:ext uri="{63B3BB69-23CF-44E3-9099-C40C66FF867C}">
                  <a14:compatExt spid="_x0000_s162828"/>
                </a:ext>
                <a:ext uri="{FF2B5EF4-FFF2-40B4-BE49-F238E27FC236}">
                  <a16:creationId xmlns:a16="http://schemas.microsoft.com/office/drawing/2014/main" id="{00000000-0008-0000-0300-00000C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19050</xdr:colOff>
          <xdr:row>7</xdr:row>
          <xdr:rowOff>9525</xdr:rowOff>
        </xdr:from>
        <xdr:to>
          <xdr:col>28</xdr:col>
          <xdr:colOff>9525</xdr:colOff>
          <xdr:row>7</xdr:row>
          <xdr:rowOff>180975</xdr:rowOff>
        </xdr:to>
        <xdr:sp macro="" textlink="">
          <xdr:nvSpPr>
            <xdr:cNvPr id="162829" name="Button 13" hidden="1">
              <a:extLst>
                <a:ext uri="{63B3BB69-23CF-44E3-9099-C40C66FF867C}">
                  <a14:compatExt spid="_x0000_s162829"/>
                </a:ext>
                <a:ext uri="{FF2B5EF4-FFF2-40B4-BE49-F238E27FC236}">
                  <a16:creationId xmlns:a16="http://schemas.microsoft.com/office/drawing/2014/main" id="{00000000-0008-0000-0300-00000D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2830" name="Button 14" hidden="1">
              <a:extLst>
                <a:ext uri="{63B3BB69-23CF-44E3-9099-C40C66FF867C}">
                  <a14:compatExt spid="_x0000_s162830"/>
                </a:ext>
                <a:ext uri="{FF2B5EF4-FFF2-40B4-BE49-F238E27FC236}">
                  <a16:creationId xmlns:a16="http://schemas.microsoft.com/office/drawing/2014/main" id="{00000000-0008-0000-0300-00000E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36</xdr:col>
          <xdr:colOff>9525</xdr:colOff>
          <xdr:row>7</xdr:row>
          <xdr:rowOff>180975</xdr:rowOff>
        </xdr:to>
        <xdr:sp macro="" textlink="">
          <xdr:nvSpPr>
            <xdr:cNvPr id="162831" name="Button 15" hidden="1">
              <a:extLst>
                <a:ext uri="{63B3BB69-23CF-44E3-9099-C40C66FF867C}">
                  <a14:compatExt spid="_x0000_s162831"/>
                </a:ext>
                <a:ext uri="{FF2B5EF4-FFF2-40B4-BE49-F238E27FC236}">
                  <a16:creationId xmlns:a16="http://schemas.microsoft.com/office/drawing/2014/main" id="{00000000-0008-0000-0300-00000F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45</xdr:col>
          <xdr:colOff>190500</xdr:colOff>
          <xdr:row>8</xdr:row>
          <xdr:rowOff>0</xdr:rowOff>
        </xdr:to>
        <xdr:sp macro="" textlink="">
          <xdr:nvSpPr>
            <xdr:cNvPr id="162832" name="Button 16" hidden="1">
              <a:extLst>
                <a:ext uri="{63B3BB69-23CF-44E3-9099-C40C66FF867C}">
                  <a14:compatExt spid="_x0000_s162832"/>
                </a:ext>
                <a:ext uri="{FF2B5EF4-FFF2-40B4-BE49-F238E27FC236}">
                  <a16:creationId xmlns:a16="http://schemas.microsoft.com/office/drawing/2014/main" id="{00000000-0008-0000-0300-000010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44</xdr:col>
          <xdr:colOff>38100</xdr:colOff>
          <xdr:row>7</xdr:row>
          <xdr:rowOff>161925</xdr:rowOff>
        </xdr:to>
        <xdr:sp macro="" textlink="">
          <xdr:nvSpPr>
            <xdr:cNvPr id="162833" name="Button 17" hidden="1">
              <a:extLst>
                <a:ext uri="{63B3BB69-23CF-44E3-9099-C40C66FF867C}">
                  <a14:compatExt spid="_x0000_s162833"/>
                </a:ext>
                <a:ext uri="{FF2B5EF4-FFF2-40B4-BE49-F238E27FC236}">
                  <a16:creationId xmlns:a16="http://schemas.microsoft.com/office/drawing/2014/main" id="{00000000-0008-0000-0300-000011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52</xdr:col>
          <xdr:colOff>9525</xdr:colOff>
          <xdr:row>7</xdr:row>
          <xdr:rowOff>180975</xdr:rowOff>
        </xdr:to>
        <xdr:sp macro="" textlink="">
          <xdr:nvSpPr>
            <xdr:cNvPr id="162834" name="Button 18" hidden="1">
              <a:extLst>
                <a:ext uri="{63B3BB69-23CF-44E3-9099-C40C66FF867C}">
                  <a14:compatExt spid="_x0000_s162834"/>
                </a:ext>
                <a:ext uri="{FF2B5EF4-FFF2-40B4-BE49-F238E27FC236}">
                  <a16:creationId xmlns:a16="http://schemas.microsoft.com/office/drawing/2014/main" id="{00000000-0008-0000-0300-000012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28575</xdr:colOff>
          <xdr:row>7</xdr:row>
          <xdr:rowOff>0</xdr:rowOff>
        </xdr:from>
        <xdr:to>
          <xdr:col>53</xdr:col>
          <xdr:colOff>190500</xdr:colOff>
          <xdr:row>7</xdr:row>
          <xdr:rowOff>304800</xdr:rowOff>
        </xdr:to>
        <xdr:sp macro="" textlink="">
          <xdr:nvSpPr>
            <xdr:cNvPr id="162835" name="Button 19" hidden="1">
              <a:extLst>
                <a:ext uri="{63B3BB69-23CF-44E3-9099-C40C66FF867C}">
                  <a14:compatExt spid="_x0000_s162835"/>
                </a:ext>
                <a:ext uri="{FF2B5EF4-FFF2-40B4-BE49-F238E27FC236}">
                  <a16:creationId xmlns:a16="http://schemas.microsoft.com/office/drawing/2014/main" id="{00000000-0008-0000-0300-000013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37</xdr:col>
          <xdr:colOff>171450</xdr:colOff>
          <xdr:row>8</xdr:row>
          <xdr:rowOff>0</xdr:rowOff>
        </xdr:to>
        <xdr:sp macro="" textlink="">
          <xdr:nvSpPr>
            <xdr:cNvPr id="162836" name="Button 20" hidden="1">
              <a:extLst>
                <a:ext uri="{63B3BB69-23CF-44E3-9099-C40C66FF867C}">
                  <a14:compatExt spid="_x0000_s162836"/>
                </a:ext>
                <a:ext uri="{FF2B5EF4-FFF2-40B4-BE49-F238E27FC236}">
                  <a16:creationId xmlns:a16="http://schemas.microsoft.com/office/drawing/2014/main" id="{00000000-0008-0000-0300-0000147C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45409" name="Button 1" hidden="1">
              <a:extLst>
                <a:ext uri="{63B3BB69-23CF-44E3-9099-C40C66FF867C}">
                  <a14:compatExt spid="_x0000_s145409"/>
                </a:ext>
                <a:ext uri="{FF2B5EF4-FFF2-40B4-BE49-F238E27FC236}">
                  <a16:creationId xmlns:a16="http://schemas.microsoft.com/office/drawing/2014/main" id="{00000000-0008-0000-0400-000001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45410" name="Button 2" hidden="1">
              <a:extLst>
                <a:ext uri="{63B3BB69-23CF-44E3-9099-C40C66FF867C}">
                  <a14:compatExt spid="_x0000_s145410"/>
                </a:ext>
                <a:ext uri="{FF2B5EF4-FFF2-40B4-BE49-F238E27FC236}">
                  <a16:creationId xmlns:a16="http://schemas.microsoft.com/office/drawing/2014/main" id="{00000000-0008-0000-0400-000002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45411" name="Button 3" hidden="1">
              <a:extLst>
                <a:ext uri="{63B3BB69-23CF-44E3-9099-C40C66FF867C}">
                  <a14:compatExt spid="_x0000_s145411"/>
                </a:ext>
                <a:ext uri="{FF2B5EF4-FFF2-40B4-BE49-F238E27FC236}">
                  <a16:creationId xmlns:a16="http://schemas.microsoft.com/office/drawing/2014/main" id="{00000000-0008-0000-0400-000003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45412" name="Button 4" hidden="1">
              <a:extLst>
                <a:ext uri="{63B3BB69-23CF-44E3-9099-C40C66FF867C}">
                  <a14:compatExt spid="_x0000_s145412"/>
                </a:ext>
                <a:ext uri="{FF2B5EF4-FFF2-40B4-BE49-F238E27FC236}">
                  <a16:creationId xmlns:a16="http://schemas.microsoft.com/office/drawing/2014/main" id="{00000000-0008-0000-0400-000004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45413" name="Button 5" hidden="1">
              <a:extLst>
                <a:ext uri="{63B3BB69-23CF-44E3-9099-C40C66FF867C}">
                  <a14:compatExt spid="_x0000_s145413"/>
                </a:ext>
                <a:ext uri="{FF2B5EF4-FFF2-40B4-BE49-F238E27FC236}">
                  <a16:creationId xmlns:a16="http://schemas.microsoft.com/office/drawing/2014/main" id="{00000000-0008-0000-0400-000005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45414" name="Button 6" hidden="1">
              <a:extLst>
                <a:ext uri="{63B3BB69-23CF-44E3-9099-C40C66FF867C}">
                  <a14:compatExt spid="_x0000_s145414"/>
                </a:ext>
                <a:ext uri="{FF2B5EF4-FFF2-40B4-BE49-F238E27FC236}">
                  <a16:creationId xmlns:a16="http://schemas.microsoft.com/office/drawing/2014/main" id="{00000000-0008-0000-0400-000006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45415" name="Button 7" hidden="1">
              <a:extLst>
                <a:ext uri="{63B3BB69-23CF-44E3-9099-C40C66FF867C}">
                  <a14:compatExt spid="_x0000_s145415"/>
                </a:ext>
                <a:ext uri="{FF2B5EF4-FFF2-40B4-BE49-F238E27FC236}">
                  <a16:creationId xmlns:a16="http://schemas.microsoft.com/office/drawing/2014/main" id="{00000000-0008-0000-0400-000007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45416" name="Button 8" hidden="1">
              <a:extLst>
                <a:ext uri="{63B3BB69-23CF-44E3-9099-C40C66FF867C}">
                  <a14:compatExt spid="_x0000_s145416"/>
                </a:ext>
                <a:ext uri="{FF2B5EF4-FFF2-40B4-BE49-F238E27FC236}">
                  <a16:creationId xmlns:a16="http://schemas.microsoft.com/office/drawing/2014/main" id="{00000000-0008-0000-0400-000008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45417" name="Button 9" hidden="1">
              <a:extLst>
                <a:ext uri="{63B3BB69-23CF-44E3-9099-C40C66FF867C}">
                  <a14:compatExt spid="_x0000_s145417"/>
                </a:ext>
                <a:ext uri="{FF2B5EF4-FFF2-40B4-BE49-F238E27FC236}">
                  <a16:creationId xmlns:a16="http://schemas.microsoft.com/office/drawing/2014/main" id="{00000000-0008-0000-0400-000009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45418" name="Button 10" hidden="1">
              <a:extLst>
                <a:ext uri="{63B3BB69-23CF-44E3-9099-C40C66FF867C}">
                  <a14:compatExt spid="_x0000_s145418"/>
                </a:ext>
                <a:ext uri="{FF2B5EF4-FFF2-40B4-BE49-F238E27FC236}">
                  <a16:creationId xmlns:a16="http://schemas.microsoft.com/office/drawing/2014/main" id="{00000000-0008-0000-0400-00000A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45419" name="Button 11" hidden="1">
              <a:extLst>
                <a:ext uri="{63B3BB69-23CF-44E3-9099-C40C66FF867C}">
                  <a14:compatExt spid="_x0000_s145419"/>
                </a:ext>
                <a:ext uri="{FF2B5EF4-FFF2-40B4-BE49-F238E27FC236}">
                  <a16:creationId xmlns:a16="http://schemas.microsoft.com/office/drawing/2014/main" id="{00000000-0008-0000-0400-00000B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45420" name="Button 12" hidden="1">
              <a:extLst>
                <a:ext uri="{63B3BB69-23CF-44E3-9099-C40C66FF867C}">
                  <a14:compatExt spid="_x0000_s145420"/>
                </a:ext>
                <a:ext uri="{FF2B5EF4-FFF2-40B4-BE49-F238E27FC236}">
                  <a16:creationId xmlns:a16="http://schemas.microsoft.com/office/drawing/2014/main" id="{00000000-0008-0000-0400-00000C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45421" name="Button 13" hidden="1">
              <a:extLst>
                <a:ext uri="{63B3BB69-23CF-44E3-9099-C40C66FF867C}">
                  <a14:compatExt spid="_x0000_s145421"/>
                </a:ext>
                <a:ext uri="{FF2B5EF4-FFF2-40B4-BE49-F238E27FC236}">
                  <a16:creationId xmlns:a16="http://schemas.microsoft.com/office/drawing/2014/main" id="{00000000-0008-0000-0400-00000D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45485" name="Button 77" hidden="1">
              <a:extLst>
                <a:ext uri="{63B3BB69-23CF-44E3-9099-C40C66FF867C}">
                  <a14:compatExt spid="_x0000_s145485"/>
                </a:ext>
                <a:ext uri="{FF2B5EF4-FFF2-40B4-BE49-F238E27FC236}">
                  <a16:creationId xmlns:a16="http://schemas.microsoft.com/office/drawing/2014/main" id="{00000000-0008-0000-0400-00004D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45486" name="Button 78" hidden="1">
              <a:extLst>
                <a:ext uri="{63B3BB69-23CF-44E3-9099-C40C66FF867C}">
                  <a14:compatExt spid="_x0000_s145486"/>
                </a:ext>
                <a:ext uri="{FF2B5EF4-FFF2-40B4-BE49-F238E27FC236}">
                  <a16:creationId xmlns:a16="http://schemas.microsoft.com/office/drawing/2014/main" id="{00000000-0008-0000-0400-00004E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45543" name="Button 135" hidden="1">
              <a:extLst>
                <a:ext uri="{63B3BB69-23CF-44E3-9099-C40C66FF867C}">
                  <a14:compatExt spid="_x0000_s145543"/>
                </a:ext>
                <a:ext uri="{FF2B5EF4-FFF2-40B4-BE49-F238E27FC236}">
                  <a16:creationId xmlns:a16="http://schemas.microsoft.com/office/drawing/2014/main" id="{00000000-0008-0000-0400-000087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45544" name="Button 136" hidden="1">
              <a:extLst>
                <a:ext uri="{63B3BB69-23CF-44E3-9099-C40C66FF867C}">
                  <a14:compatExt spid="_x0000_s145544"/>
                </a:ext>
                <a:ext uri="{FF2B5EF4-FFF2-40B4-BE49-F238E27FC236}">
                  <a16:creationId xmlns:a16="http://schemas.microsoft.com/office/drawing/2014/main" id="{00000000-0008-0000-0400-000088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45545" name="Button 137" hidden="1">
              <a:extLst>
                <a:ext uri="{63B3BB69-23CF-44E3-9099-C40C66FF867C}">
                  <a14:compatExt spid="_x0000_s145545"/>
                </a:ext>
                <a:ext uri="{FF2B5EF4-FFF2-40B4-BE49-F238E27FC236}">
                  <a16:creationId xmlns:a16="http://schemas.microsoft.com/office/drawing/2014/main" id="{00000000-0008-0000-0400-000089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45546" name="Button 138" hidden="1">
              <a:extLst>
                <a:ext uri="{63B3BB69-23CF-44E3-9099-C40C66FF867C}">
                  <a14:compatExt spid="_x0000_s145546"/>
                </a:ext>
                <a:ext uri="{FF2B5EF4-FFF2-40B4-BE49-F238E27FC236}">
                  <a16:creationId xmlns:a16="http://schemas.microsoft.com/office/drawing/2014/main" id="{00000000-0008-0000-0400-00008A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45547" name="Button 139" hidden="1">
              <a:extLst>
                <a:ext uri="{63B3BB69-23CF-44E3-9099-C40C66FF867C}">
                  <a14:compatExt spid="_x0000_s145547"/>
                </a:ext>
                <a:ext uri="{FF2B5EF4-FFF2-40B4-BE49-F238E27FC236}">
                  <a16:creationId xmlns:a16="http://schemas.microsoft.com/office/drawing/2014/main" id="{00000000-0008-0000-0400-00008B3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3841" name="Button 1" hidden="1">
              <a:extLst>
                <a:ext uri="{63B3BB69-23CF-44E3-9099-C40C66FF867C}">
                  <a14:compatExt spid="_x0000_s163841"/>
                </a:ext>
                <a:ext uri="{FF2B5EF4-FFF2-40B4-BE49-F238E27FC236}">
                  <a16:creationId xmlns:a16="http://schemas.microsoft.com/office/drawing/2014/main" id="{00000000-0008-0000-0500-000001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63842" name="Button 2" hidden="1">
              <a:extLst>
                <a:ext uri="{63B3BB69-23CF-44E3-9099-C40C66FF867C}">
                  <a14:compatExt spid="_x0000_s163842"/>
                </a:ext>
                <a:ext uri="{FF2B5EF4-FFF2-40B4-BE49-F238E27FC236}">
                  <a16:creationId xmlns:a16="http://schemas.microsoft.com/office/drawing/2014/main" id="{00000000-0008-0000-0500-000002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63843" name="Button 3" hidden="1">
              <a:extLst>
                <a:ext uri="{63B3BB69-23CF-44E3-9099-C40C66FF867C}">
                  <a14:compatExt spid="_x0000_s163843"/>
                </a:ext>
                <a:ext uri="{FF2B5EF4-FFF2-40B4-BE49-F238E27FC236}">
                  <a16:creationId xmlns:a16="http://schemas.microsoft.com/office/drawing/2014/main" id="{00000000-0008-0000-0500-000003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3844" name="Button 4" hidden="1">
              <a:extLst>
                <a:ext uri="{63B3BB69-23CF-44E3-9099-C40C66FF867C}">
                  <a14:compatExt spid="_x0000_s163844"/>
                </a:ext>
                <a:ext uri="{FF2B5EF4-FFF2-40B4-BE49-F238E27FC236}">
                  <a16:creationId xmlns:a16="http://schemas.microsoft.com/office/drawing/2014/main" id="{00000000-0008-0000-0500-000004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3845" name="Button 5" hidden="1">
              <a:extLst>
                <a:ext uri="{63B3BB69-23CF-44E3-9099-C40C66FF867C}">
                  <a14:compatExt spid="_x0000_s163845"/>
                </a:ext>
                <a:ext uri="{FF2B5EF4-FFF2-40B4-BE49-F238E27FC236}">
                  <a16:creationId xmlns:a16="http://schemas.microsoft.com/office/drawing/2014/main" id="{00000000-0008-0000-0500-000005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3846" name="Button 6" hidden="1">
              <a:extLst>
                <a:ext uri="{63B3BB69-23CF-44E3-9099-C40C66FF867C}">
                  <a14:compatExt spid="_x0000_s163846"/>
                </a:ext>
                <a:ext uri="{FF2B5EF4-FFF2-40B4-BE49-F238E27FC236}">
                  <a16:creationId xmlns:a16="http://schemas.microsoft.com/office/drawing/2014/main" id="{00000000-0008-0000-0500-000006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3847" name="Button 7" hidden="1">
              <a:extLst>
                <a:ext uri="{63B3BB69-23CF-44E3-9099-C40C66FF867C}">
                  <a14:compatExt spid="_x0000_s163847"/>
                </a:ext>
                <a:ext uri="{FF2B5EF4-FFF2-40B4-BE49-F238E27FC236}">
                  <a16:creationId xmlns:a16="http://schemas.microsoft.com/office/drawing/2014/main" id="{00000000-0008-0000-0500-000007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63848" name="Button 8" hidden="1">
              <a:extLst>
                <a:ext uri="{63B3BB69-23CF-44E3-9099-C40C66FF867C}">
                  <a14:compatExt spid="_x0000_s163848"/>
                </a:ext>
                <a:ext uri="{FF2B5EF4-FFF2-40B4-BE49-F238E27FC236}">
                  <a16:creationId xmlns:a16="http://schemas.microsoft.com/office/drawing/2014/main" id="{00000000-0008-0000-0500-000008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3849" name="Button 9" hidden="1">
              <a:extLst>
                <a:ext uri="{63B3BB69-23CF-44E3-9099-C40C66FF867C}">
                  <a14:compatExt spid="_x0000_s163849"/>
                </a:ext>
                <a:ext uri="{FF2B5EF4-FFF2-40B4-BE49-F238E27FC236}">
                  <a16:creationId xmlns:a16="http://schemas.microsoft.com/office/drawing/2014/main" id="{00000000-0008-0000-0500-000009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3850" name="Button 10" hidden="1">
              <a:extLst>
                <a:ext uri="{63B3BB69-23CF-44E3-9099-C40C66FF867C}">
                  <a14:compatExt spid="_x0000_s163850"/>
                </a:ext>
                <a:ext uri="{FF2B5EF4-FFF2-40B4-BE49-F238E27FC236}">
                  <a16:creationId xmlns:a16="http://schemas.microsoft.com/office/drawing/2014/main" id="{00000000-0008-0000-0500-00000A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3851" name="Button 11" hidden="1">
              <a:extLst>
                <a:ext uri="{63B3BB69-23CF-44E3-9099-C40C66FF867C}">
                  <a14:compatExt spid="_x0000_s163851"/>
                </a:ext>
                <a:ext uri="{FF2B5EF4-FFF2-40B4-BE49-F238E27FC236}">
                  <a16:creationId xmlns:a16="http://schemas.microsoft.com/office/drawing/2014/main" id="{00000000-0008-0000-0500-00000B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3852" name="Button 12" hidden="1">
              <a:extLst>
                <a:ext uri="{63B3BB69-23CF-44E3-9099-C40C66FF867C}">
                  <a14:compatExt spid="_x0000_s163852"/>
                </a:ext>
                <a:ext uri="{FF2B5EF4-FFF2-40B4-BE49-F238E27FC236}">
                  <a16:creationId xmlns:a16="http://schemas.microsoft.com/office/drawing/2014/main" id="{00000000-0008-0000-0500-00000C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63853" name="Button 13" hidden="1">
              <a:extLst>
                <a:ext uri="{63B3BB69-23CF-44E3-9099-C40C66FF867C}">
                  <a14:compatExt spid="_x0000_s163853"/>
                </a:ext>
                <a:ext uri="{FF2B5EF4-FFF2-40B4-BE49-F238E27FC236}">
                  <a16:creationId xmlns:a16="http://schemas.microsoft.com/office/drawing/2014/main" id="{00000000-0008-0000-0500-00000D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63854" name="Button 14" hidden="1">
              <a:extLst>
                <a:ext uri="{63B3BB69-23CF-44E3-9099-C40C66FF867C}">
                  <a14:compatExt spid="_x0000_s163854"/>
                </a:ext>
                <a:ext uri="{FF2B5EF4-FFF2-40B4-BE49-F238E27FC236}">
                  <a16:creationId xmlns:a16="http://schemas.microsoft.com/office/drawing/2014/main" id="{00000000-0008-0000-0500-00000E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63855" name="Button 15" hidden="1">
              <a:extLst>
                <a:ext uri="{63B3BB69-23CF-44E3-9099-C40C66FF867C}">
                  <a14:compatExt spid="_x0000_s163855"/>
                </a:ext>
                <a:ext uri="{FF2B5EF4-FFF2-40B4-BE49-F238E27FC236}">
                  <a16:creationId xmlns:a16="http://schemas.microsoft.com/office/drawing/2014/main" id="{00000000-0008-0000-0500-00000F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3856" name="Button 16" hidden="1">
              <a:extLst>
                <a:ext uri="{63B3BB69-23CF-44E3-9099-C40C66FF867C}">
                  <a14:compatExt spid="_x0000_s163856"/>
                </a:ext>
                <a:ext uri="{FF2B5EF4-FFF2-40B4-BE49-F238E27FC236}">
                  <a16:creationId xmlns:a16="http://schemas.microsoft.com/office/drawing/2014/main" id="{00000000-0008-0000-0500-000010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63857" name="Button 17" hidden="1">
              <a:extLst>
                <a:ext uri="{63B3BB69-23CF-44E3-9099-C40C66FF867C}">
                  <a14:compatExt spid="_x0000_s163857"/>
                </a:ext>
                <a:ext uri="{FF2B5EF4-FFF2-40B4-BE49-F238E27FC236}">
                  <a16:creationId xmlns:a16="http://schemas.microsoft.com/office/drawing/2014/main" id="{00000000-0008-0000-0500-000011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63858" name="Button 18" hidden="1">
              <a:extLst>
                <a:ext uri="{63B3BB69-23CF-44E3-9099-C40C66FF867C}">
                  <a14:compatExt spid="_x0000_s163858"/>
                </a:ext>
                <a:ext uri="{FF2B5EF4-FFF2-40B4-BE49-F238E27FC236}">
                  <a16:creationId xmlns:a16="http://schemas.microsoft.com/office/drawing/2014/main" id="{00000000-0008-0000-0500-000012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63859" name="Button 19" hidden="1">
              <a:extLst>
                <a:ext uri="{63B3BB69-23CF-44E3-9099-C40C66FF867C}">
                  <a14:compatExt spid="_x0000_s163859"/>
                </a:ext>
                <a:ext uri="{FF2B5EF4-FFF2-40B4-BE49-F238E27FC236}">
                  <a16:creationId xmlns:a16="http://schemas.microsoft.com/office/drawing/2014/main" id="{00000000-0008-0000-0500-000013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63860" name="Button 20" hidden="1">
              <a:extLst>
                <a:ext uri="{63B3BB69-23CF-44E3-9099-C40C66FF867C}">
                  <a14:compatExt spid="_x0000_s163860"/>
                </a:ext>
                <a:ext uri="{FF2B5EF4-FFF2-40B4-BE49-F238E27FC236}">
                  <a16:creationId xmlns:a16="http://schemas.microsoft.com/office/drawing/2014/main" id="{00000000-0008-0000-0500-0000148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4865" name="Button 1" hidden="1">
              <a:extLst>
                <a:ext uri="{63B3BB69-23CF-44E3-9099-C40C66FF867C}">
                  <a14:compatExt spid="_x0000_s164865"/>
                </a:ext>
                <a:ext uri="{FF2B5EF4-FFF2-40B4-BE49-F238E27FC236}">
                  <a16:creationId xmlns:a16="http://schemas.microsoft.com/office/drawing/2014/main" id="{00000000-0008-0000-0600-000001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64866" name="Button 2" hidden="1">
              <a:extLst>
                <a:ext uri="{63B3BB69-23CF-44E3-9099-C40C66FF867C}">
                  <a14:compatExt spid="_x0000_s164866"/>
                </a:ext>
                <a:ext uri="{FF2B5EF4-FFF2-40B4-BE49-F238E27FC236}">
                  <a16:creationId xmlns:a16="http://schemas.microsoft.com/office/drawing/2014/main" id="{00000000-0008-0000-0600-000002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64867" name="Button 3" hidden="1">
              <a:extLst>
                <a:ext uri="{63B3BB69-23CF-44E3-9099-C40C66FF867C}">
                  <a14:compatExt spid="_x0000_s164867"/>
                </a:ext>
                <a:ext uri="{FF2B5EF4-FFF2-40B4-BE49-F238E27FC236}">
                  <a16:creationId xmlns:a16="http://schemas.microsoft.com/office/drawing/2014/main" id="{00000000-0008-0000-0600-000003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4868" name="Button 4" hidden="1">
              <a:extLst>
                <a:ext uri="{63B3BB69-23CF-44E3-9099-C40C66FF867C}">
                  <a14:compatExt spid="_x0000_s164868"/>
                </a:ext>
                <a:ext uri="{FF2B5EF4-FFF2-40B4-BE49-F238E27FC236}">
                  <a16:creationId xmlns:a16="http://schemas.microsoft.com/office/drawing/2014/main" id="{00000000-0008-0000-0600-000004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4869" name="Button 5" hidden="1">
              <a:extLst>
                <a:ext uri="{63B3BB69-23CF-44E3-9099-C40C66FF867C}">
                  <a14:compatExt spid="_x0000_s164869"/>
                </a:ext>
                <a:ext uri="{FF2B5EF4-FFF2-40B4-BE49-F238E27FC236}">
                  <a16:creationId xmlns:a16="http://schemas.microsoft.com/office/drawing/2014/main" id="{00000000-0008-0000-0600-000005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4870" name="Button 6" hidden="1">
              <a:extLst>
                <a:ext uri="{63B3BB69-23CF-44E3-9099-C40C66FF867C}">
                  <a14:compatExt spid="_x0000_s164870"/>
                </a:ext>
                <a:ext uri="{FF2B5EF4-FFF2-40B4-BE49-F238E27FC236}">
                  <a16:creationId xmlns:a16="http://schemas.microsoft.com/office/drawing/2014/main" id="{00000000-0008-0000-0600-000006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4871" name="Button 7" hidden="1">
              <a:extLst>
                <a:ext uri="{63B3BB69-23CF-44E3-9099-C40C66FF867C}">
                  <a14:compatExt spid="_x0000_s164871"/>
                </a:ext>
                <a:ext uri="{FF2B5EF4-FFF2-40B4-BE49-F238E27FC236}">
                  <a16:creationId xmlns:a16="http://schemas.microsoft.com/office/drawing/2014/main" id="{00000000-0008-0000-0600-000007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64872" name="Button 8" hidden="1">
              <a:extLst>
                <a:ext uri="{63B3BB69-23CF-44E3-9099-C40C66FF867C}">
                  <a14:compatExt spid="_x0000_s164872"/>
                </a:ext>
                <a:ext uri="{FF2B5EF4-FFF2-40B4-BE49-F238E27FC236}">
                  <a16:creationId xmlns:a16="http://schemas.microsoft.com/office/drawing/2014/main" id="{00000000-0008-0000-0600-000008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4873" name="Button 9" hidden="1">
              <a:extLst>
                <a:ext uri="{63B3BB69-23CF-44E3-9099-C40C66FF867C}">
                  <a14:compatExt spid="_x0000_s164873"/>
                </a:ext>
                <a:ext uri="{FF2B5EF4-FFF2-40B4-BE49-F238E27FC236}">
                  <a16:creationId xmlns:a16="http://schemas.microsoft.com/office/drawing/2014/main" id="{00000000-0008-0000-0600-000009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4874" name="Button 10" hidden="1">
              <a:extLst>
                <a:ext uri="{63B3BB69-23CF-44E3-9099-C40C66FF867C}">
                  <a14:compatExt spid="_x0000_s164874"/>
                </a:ext>
                <a:ext uri="{FF2B5EF4-FFF2-40B4-BE49-F238E27FC236}">
                  <a16:creationId xmlns:a16="http://schemas.microsoft.com/office/drawing/2014/main" id="{00000000-0008-0000-0600-00000A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4875" name="Button 11" hidden="1">
              <a:extLst>
                <a:ext uri="{63B3BB69-23CF-44E3-9099-C40C66FF867C}">
                  <a14:compatExt spid="_x0000_s164875"/>
                </a:ext>
                <a:ext uri="{FF2B5EF4-FFF2-40B4-BE49-F238E27FC236}">
                  <a16:creationId xmlns:a16="http://schemas.microsoft.com/office/drawing/2014/main" id="{00000000-0008-0000-0600-00000B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4876" name="Button 12" hidden="1">
              <a:extLst>
                <a:ext uri="{63B3BB69-23CF-44E3-9099-C40C66FF867C}">
                  <a14:compatExt spid="_x0000_s164876"/>
                </a:ext>
                <a:ext uri="{FF2B5EF4-FFF2-40B4-BE49-F238E27FC236}">
                  <a16:creationId xmlns:a16="http://schemas.microsoft.com/office/drawing/2014/main" id="{00000000-0008-0000-0600-00000C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64877" name="Button 13" hidden="1">
              <a:extLst>
                <a:ext uri="{63B3BB69-23CF-44E3-9099-C40C66FF867C}">
                  <a14:compatExt spid="_x0000_s164877"/>
                </a:ext>
                <a:ext uri="{FF2B5EF4-FFF2-40B4-BE49-F238E27FC236}">
                  <a16:creationId xmlns:a16="http://schemas.microsoft.com/office/drawing/2014/main" id="{00000000-0008-0000-0600-00000D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64878" name="Button 14" hidden="1">
              <a:extLst>
                <a:ext uri="{63B3BB69-23CF-44E3-9099-C40C66FF867C}">
                  <a14:compatExt spid="_x0000_s164878"/>
                </a:ext>
                <a:ext uri="{FF2B5EF4-FFF2-40B4-BE49-F238E27FC236}">
                  <a16:creationId xmlns:a16="http://schemas.microsoft.com/office/drawing/2014/main" id="{00000000-0008-0000-0600-00000E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64879" name="Button 15" hidden="1">
              <a:extLst>
                <a:ext uri="{63B3BB69-23CF-44E3-9099-C40C66FF867C}">
                  <a14:compatExt spid="_x0000_s164879"/>
                </a:ext>
                <a:ext uri="{FF2B5EF4-FFF2-40B4-BE49-F238E27FC236}">
                  <a16:creationId xmlns:a16="http://schemas.microsoft.com/office/drawing/2014/main" id="{00000000-0008-0000-0600-00000F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4880" name="Button 16" hidden="1">
              <a:extLst>
                <a:ext uri="{63B3BB69-23CF-44E3-9099-C40C66FF867C}">
                  <a14:compatExt spid="_x0000_s164880"/>
                </a:ext>
                <a:ext uri="{FF2B5EF4-FFF2-40B4-BE49-F238E27FC236}">
                  <a16:creationId xmlns:a16="http://schemas.microsoft.com/office/drawing/2014/main" id="{00000000-0008-0000-0600-000010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64881" name="Button 17" hidden="1">
              <a:extLst>
                <a:ext uri="{63B3BB69-23CF-44E3-9099-C40C66FF867C}">
                  <a14:compatExt spid="_x0000_s164881"/>
                </a:ext>
                <a:ext uri="{FF2B5EF4-FFF2-40B4-BE49-F238E27FC236}">
                  <a16:creationId xmlns:a16="http://schemas.microsoft.com/office/drawing/2014/main" id="{00000000-0008-0000-0600-000011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64882" name="Button 18" hidden="1">
              <a:extLst>
                <a:ext uri="{63B3BB69-23CF-44E3-9099-C40C66FF867C}">
                  <a14:compatExt spid="_x0000_s164882"/>
                </a:ext>
                <a:ext uri="{FF2B5EF4-FFF2-40B4-BE49-F238E27FC236}">
                  <a16:creationId xmlns:a16="http://schemas.microsoft.com/office/drawing/2014/main" id="{00000000-0008-0000-0600-000012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64883" name="Button 19" hidden="1">
              <a:extLst>
                <a:ext uri="{63B3BB69-23CF-44E3-9099-C40C66FF867C}">
                  <a14:compatExt spid="_x0000_s164883"/>
                </a:ext>
                <a:ext uri="{FF2B5EF4-FFF2-40B4-BE49-F238E27FC236}">
                  <a16:creationId xmlns:a16="http://schemas.microsoft.com/office/drawing/2014/main" id="{00000000-0008-0000-0600-000013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64884" name="Button 20" hidden="1">
              <a:extLst>
                <a:ext uri="{63B3BB69-23CF-44E3-9099-C40C66FF867C}">
                  <a14:compatExt spid="_x0000_s164884"/>
                </a:ext>
                <a:ext uri="{FF2B5EF4-FFF2-40B4-BE49-F238E27FC236}">
                  <a16:creationId xmlns:a16="http://schemas.microsoft.com/office/drawing/2014/main" id="{00000000-0008-0000-0600-0000148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6673" name="Button 1" hidden="1">
              <a:extLst>
                <a:ext uri="{63B3BB69-23CF-44E3-9099-C40C66FF867C}">
                  <a14:compatExt spid="_x0000_s156673"/>
                </a:ext>
                <a:ext uri="{FF2B5EF4-FFF2-40B4-BE49-F238E27FC236}">
                  <a16:creationId xmlns:a16="http://schemas.microsoft.com/office/drawing/2014/main" id="{00000000-0008-0000-0700-000001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56674" name="Button 2" hidden="1">
              <a:extLst>
                <a:ext uri="{63B3BB69-23CF-44E3-9099-C40C66FF867C}">
                  <a14:compatExt spid="_x0000_s156674"/>
                </a:ext>
                <a:ext uri="{FF2B5EF4-FFF2-40B4-BE49-F238E27FC236}">
                  <a16:creationId xmlns:a16="http://schemas.microsoft.com/office/drawing/2014/main" id="{00000000-0008-0000-0700-000002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56675" name="Button 3" hidden="1">
              <a:extLst>
                <a:ext uri="{63B3BB69-23CF-44E3-9099-C40C66FF867C}">
                  <a14:compatExt spid="_x0000_s156675"/>
                </a:ext>
                <a:ext uri="{FF2B5EF4-FFF2-40B4-BE49-F238E27FC236}">
                  <a16:creationId xmlns:a16="http://schemas.microsoft.com/office/drawing/2014/main" id="{00000000-0008-0000-0700-000003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6676" name="Button 4" hidden="1">
              <a:extLst>
                <a:ext uri="{63B3BB69-23CF-44E3-9099-C40C66FF867C}">
                  <a14:compatExt spid="_x0000_s156676"/>
                </a:ext>
                <a:ext uri="{FF2B5EF4-FFF2-40B4-BE49-F238E27FC236}">
                  <a16:creationId xmlns:a16="http://schemas.microsoft.com/office/drawing/2014/main" id="{00000000-0008-0000-0700-000004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56677" name="Button 5" hidden="1">
              <a:extLst>
                <a:ext uri="{63B3BB69-23CF-44E3-9099-C40C66FF867C}">
                  <a14:compatExt spid="_x0000_s156677"/>
                </a:ext>
                <a:ext uri="{FF2B5EF4-FFF2-40B4-BE49-F238E27FC236}">
                  <a16:creationId xmlns:a16="http://schemas.microsoft.com/office/drawing/2014/main" id="{00000000-0008-0000-0700-000005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56678" name="Button 6" hidden="1">
              <a:extLst>
                <a:ext uri="{63B3BB69-23CF-44E3-9099-C40C66FF867C}">
                  <a14:compatExt spid="_x0000_s156678"/>
                </a:ext>
                <a:ext uri="{FF2B5EF4-FFF2-40B4-BE49-F238E27FC236}">
                  <a16:creationId xmlns:a16="http://schemas.microsoft.com/office/drawing/2014/main" id="{00000000-0008-0000-0700-000006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56679" name="Button 7" hidden="1">
              <a:extLst>
                <a:ext uri="{63B3BB69-23CF-44E3-9099-C40C66FF867C}">
                  <a14:compatExt spid="_x0000_s156679"/>
                </a:ext>
                <a:ext uri="{FF2B5EF4-FFF2-40B4-BE49-F238E27FC236}">
                  <a16:creationId xmlns:a16="http://schemas.microsoft.com/office/drawing/2014/main" id="{00000000-0008-0000-0700-000007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56680" name="Button 8" hidden="1">
              <a:extLst>
                <a:ext uri="{63B3BB69-23CF-44E3-9099-C40C66FF867C}">
                  <a14:compatExt spid="_x0000_s156680"/>
                </a:ext>
                <a:ext uri="{FF2B5EF4-FFF2-40B4-BE49-F238E27FC236}">
                  <a16:creationId xmlns:a16="http://schemas.microsoft.com/office/drawing/2014/main" id="{00000000-0008-0000-0700-000008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6681" name="Button 9" hidden="1">
              <a:extLst>
                <a:ext uri="{63B3BB69-23CF-44E3-9099-C40C66FF867C}">
                  <a14:compatExt spid="_x0000_s156681"/>
                </a:ext>
                <a:ext uri="{FF2B5EF4-FFF2-40B4-BE49-F238E27FC236}">
                  <a16:creationId xmlns:a16="http://schemas.microsoft.com/office/drawing/2014/main" id="{00000000-0008-0000-0700-000009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56682" name="Button 10" hidden="1">
              <a:extLst>
                <a:ext uri="{63B3BB69-23CF-44E3-9099-C40C66FF867C}">
                  <a14:compatExt spid="_x0000_s156682"/>
                </a:ext>
                <a:ext uri="{FF2B5EF4-FFF2-40B4-BE49-F238E27FC236}">
                  <a16:creationId xmlns:a16="http://schemas.microsoft.com/office/drawing/2014/main" id="{00000000-0008-0000-0700-00000A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6683" name="Button 11" hidden="1">
              <a:extLst>
                <a:ext uri="{63B3BB69-23CF-44E3-9099-C40C66FF867C}">
                  <a14:compatExt spid="_x0000_s156683"/>
                </a:ext>
                <a:ext uri="{FF2B5EF4-FFF2-40B4-BE49-F238E27FC236}">
                  <a16:creationId xmlns:a16="http://schemas.microsoft.com/office/drawing/2014/main" id="{00000000-0008-0000-0700-00000B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56684" name="Button 12" hidden="1">
              <a:extLst>
                <a:ext uri="{63B3BB69-23CF-44E3-9099-C40C66FF867C}">
                  <a14:compatExt spid="_x0000_s156684"/>
                </a:ext>
                <a:ext uri="{FF2B5EF4-FFF2-40B4-BE49-F238E27FC236}">
                  <a16:creationId xmlns:a16="http://schemas.microsoft.com/office/drawing/2014/main" id="{00000000-0008-0000-0700-00000C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56685" name="Button 13" hidden="1">
              <a:extLst>
                <a:ext uri="{63B3BB69-23CF-44E3-9099-C40C66FF867C}">
                  <a14:compatExt spid="_x0000_s156685"/>
                </a:ext>
                <a:ext uri="{FF2B5EF4-FFF2-40B4-BE49-F238E27FC236}">
                  <a16:creationId xmlns:a16="http://schemas.microsoft.com/office/drawing/2014/main" id="{00000000-0008-0000-0700-00000D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56686" name="Button 14" hidden="1">
              <a:extLst>
                <a:ext uri="{63B3BB69-23CF-44E3-9099-C40C66FF867C}">
                  <a14:compatExt spid="_x0000_s156686"/>
                </a:ext>
                <a:ext uri="{FF2B5EF4-FFF2-40B4-BE49-F238E27FC236}">
                  <a16:creationId xmlns:a16="http://schemas.microsoft.com/office/drawing/2014/main" id="{00000000-0008-0000-0700-00000E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56687" name="Button 15" hidden="1">
              <a:extLst>
                <a:ext uri="{63B3BB69-23CF-44E3-9099-C40C66FF867C}">
                  <a14:compatExt spid="_x0000_s156687"/>
                </a:ext>
                <a:ext uri="{FF2B5EF4-FFF2-40B4-BE49-F238E27FC236}">
                  <a16:creationId xmlns:a16="http://schemas.microsoft.com/office/drawing/2014/main" id="{00000000-0008-0000-0700-00000F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56688" name="Button 16" hidden="1">
              <a:extLst>
                <a:ext uri="{63B3BB69-23CF-44E3-9099-C40C66FF867C}">
                  <a14:compatExt spid="_x0000_s156688"/>
                </a:ext>
                <a:ext uri="{FF2B5EF4-FFF2-40B4-BE49-F238E27FC236}">
                  <a16:creationId xmlns:a16="http://schemas.microsoft.com/office/drawing/2014/main" id="{00000000-0008-0000-0700-000010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56689" name="Button 17" hidden="1">
              <a:extLst>
                <a:ext uri="{63B3BB69-23CF-44E3-9099-C40C66FF867C}">
                  <a14:compatExt spid="_x0000_s156689"/>
                </a:ext>
                <a:ext uri="{FF2B5EF4-FFF2-40B4-BE49-F238E27FC236}">
                  <a16:creationId xmlns:a16="http://schemas.microsoft.com/office/drawing/2014/main" id="{00000000-0008-0000-0700-000011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56690" name="Button 18" hidden="1">
              <a:extLst>
                <a:ext uri="{63B3BB69-23CF-44E3-9099-C40C66FF867C}">
                  <a14:compatExt spid="_x0000_s156690"/>
                </a:ext>
                <a:ext uri="{FF2B5EF4-FFF2-40B4-BE49-F238E27FC236}">
                  <a16:creationId xmlns:a16="http://schemas.microsoft.com/office/drawing/2014/main" id="{00000000-0008-0000-0700-000012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56691" name="Button 19" hidden="1">
              <a:extLst>
                <a:ext uri="{63B3BB69-23CF-44E3-9099-C40C66FF867C}">
                  <a14:compatExt spid="_x0000_s156691"/>
                </a:ext>
                <a:ext uri="{FF2B5EF4-FFF2-40B4-BE49-F238E27FC236}">
                  <a16:creationId xmlns:a16="http://schemas.microsoft.com/office/drawing/2014/main" id="{00000000-0008-0000-0700-000013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56692" name="Button 20" hidden="1">
              <a:extLst>
                <a:ext uri="{63B3BB69-23CF-44E3-9099-C40C66FF867C}">
                  <a14:compatExt spid="_x0000_s156692"/>
                </a:ext>
                <a:ext uri="{FF2B5EF4-FFF2-40B4-BE49-F238E27FC236}">
                  <a16:creationId xmlns:a16="http://schemas.microsoft.com/office/drawing/2014/main" id="{00000000-0008-0000-0700-0000146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65889" name="Button 1" hidden="1">
              <a:extLst>
                <a:ext uri="{63B3BB69-23CF-44E3-9099-C40C66FF867C}">
                  <a14:compatExt spid="_x0000_s165889"/>
                </a:ext>
                <a:ext uri="{FF2B5EF4-FFF2-40B4-BE49-F238E27FC236}">
                  <a16:creationId xmlns:a16="http://schemas.microsoft.com/office/drawing/2014/main" id="{00000000-0008-0000-0800-000001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65890" name="Button 2" hidden="1">
              <a:extLst>
                <a:ext uri="{63B3BB69-23CF-44E3-9099-C40C66FF867C}">
                  <a14:compatExt spid="_x0000_s165890"/>
                </a:ext>
                <a:ext uri="{FF2B5EF4-FFF2-40B4-BE49-F238E27FC236}">
                  <a16:creationId xmlns:a16="http://schemas.microsoft.com/office/drawing/2014/main" id="{00000000-0008-0000-0800-000002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65891" name="Button 3" hidden="1">
              <a:extLst>
                <a:ext uri="{63B3BB69-23CF-44E3-9099-C40C66FF867C}">
                  <a14:compatExt spid="_x0000_s165891"/>
                </a:ext>
                <a:ext uri="{FF2B5EF4-FFF2-40B4-BE49-F238E27FC236}">
                  <a16:creationId xmlns:a16="http://schemas.microsoft.com/office/drawing/2014/main" id="{00000000-0008-0000-0800-000003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5892" name="Button 4" hidden="1">
              <a:extLst>
                <a:ext uri="{63B3BB69-23CF-44E3-9099-C40C66FF867C}">
                  <a14:compatExt spid="_x0000_s165892"/>
                </a:ext>
                <a:ext uri="{FF2B5EF4-FFF2-40B4-BE49-F238E27FC236}">
                  <a16:creationId xmlns:a16="http://schemas.microsoft.com/office/drawing/2014/main" id="{00000000-0008-0000-0800-000004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65893" name="Button 5" hidden="1">
              <a:extLst>
                <a:ext uri="{63B3BB69-23CF-44E3-9099-C40C66FF867C}">
                  <a14:compatExt spid="_x0000_s165893"/>
                </a:ext>
                <a:ext uri="{FF2B5EF4-FFF2-40B4-BE49-F238E27FC236}">
                  <a16:creationId xmlns:a16="http://schemas.microsoft.com/office/drawing/2014/main" id="{00000000-0008-0000-0800-000005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65894" name="Button 6" hidden="1">
              <a:extLst>
                <a:ext uri="{63B3BB69-23CF-44E3-9099-C40C66FF867C}">
                  <a14:compatExt spid="_x0000_s165894"/>
                </a:ext>
                <a:ext uri="{FF2B5EF4-FFF2-40B4-BE49-F238E27FC236}">
                  <a16:creationId xmlns:a16="http://schemas.microsoft.com/office/drawing/2014/main" id="{00000000-0008-0000-0800-000006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65895" name="Button 7" hidden="1">
              <a:extLst>
                <a:ext uri="{63B3BB69-23CF-44E3-9099-C40C66FF867C}">
                  <a14:compatExt spid="_x0000_s165895"/>
                </a:ext>
                <a:ext uri="{FF2B5EF4-FFF2-40B4-BE49-F238E27FC236}">
                  <a16:creationId xmlns:a16="http://schemas.microsoft.com/office/drawing/2014/main" id="{00000000-0008-0000-0800-000007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65896" name="Button 8" hidden="1">
              <a:extLst>
                <a:ext uri="{63B3BB69-23CF-44E3-9099-C40C66FF867C}">
                  <a14:compatExt spid="_x0000_s165896"/>
                </a:ext>
                <a:ext uri="{FF2B5EF4-FFF2-40B4-BE49-F238E27FC236}">
                  <a16:creationId xmlns:a16="http://schemas.microsoft.com/office/drawing/2014/main" id="{00000000-0008-0000-0800-000008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65897" name="Button 9" hidden="1">
              <a:extLst>
                <a:ext uri="{63B3BB69-23CF-44E3-9099-C40C66FF867C}">
                  <a14:compatExt spid="_x0000_s165897"/>
                </a:ext>
                <a:ext uri="{FF2B5EF4-FFF2-40B4-BE49-F238E27FC236}">
                  <a16:creationId xmlns:a16="http://schemas.microsoft.com/office/drawing/2014/main" id="{00000000-0008-0000-0800-000009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65898" name="Button 10" hidden="1">
              <a:extLst>
                <a:ext uri="{63B3BB69-23CF-44E3-9099-C40C66FF867C}">
                  <a14:compatExt spid="_x0000_s165898"/>
                </a:ext>
                <a:ext uri="{FF2B5EF4-FFF2-40B4-BE49-F238E27FC236}">
                  <a16:creationId xmlns:a16="http://schemas.microsoft.com/office/drawing/2014/main" id="{00000000-0008-0000-0800-00000A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65899" name="Button 11" hidden="1">
              <a:extLst>
                <a:ext uri="{63B3BB69-23CF-44E3-9099-C40C66FF867C}">
                  <a14:compatExt spid="_x0000_s165899"/>
                </a:ext>
                <a:ext uri="{FF2B5EF4-FFF2-40B4-BE49-F238E27FC236}">
                  <a16:creationId xmlns:a16="http://schemas.microsoft.com/office/drawing/2014/main" id="{00000000-0008-0000-0800-00000B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65900" name="Button 12" hidden="1">
              <a:extLst>
                <a:ext uri="{63B3BB69-23CF-44E3-9099-C40C66FF867C}">
                  <a14:compatExt spid="_x0000_s165900"/>
                </a:ext>
                <a:ext uri="{FF2B5EF4-FFF2-40B4-BE49-F238E27FC236}">
                  <a16:creationId xmlns:a16="http://schemas.microsoft.com/office/drawing/2014/main" id="{00000000-0008-0000-0800-00000C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65901" name="Button 13" hidden="1">
              <a:extLst>
                <a:ext uri="{63B3BB69-23CF-44E3-9099-C40C66FF867C}">
                  <a14:compatExt spid="_x0000_s165901"/>
                </a:ext>
                <a:ext uri="{FF2B5EF4-FFF2-40B4-BE49-F238E27FC236}">
                  <a16:creationId xmlns:a16="http://schemas.microsoft.com/office/drawing/2014/main" id="{00000000-0008-0000-0800-00000D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65902" name="Button 14" hidden="1">
              <a:extLst>
                <a:ext uri="{63B3BB69-23CF-44E3-9099-C40C66FF867C}">
                  <a14:compatExt spid="_x0000_s165902"/>
                </a:ext>
                <a:ext uri="{FF2B5EF4-FFF2-40B4-BE49-F238E27FC236}">
                  <a16:creationId xmlns:a16="http://schemas.microsoft.com/office/drawing/2014/main" id="{00000000-0008-0000-0800-00000E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65903" name="Button 15" hidden="1">
              <a:extLst>
                <a:ext uri="{63B3BB69-23CF-44E3-9099-C40C66FF867C}">
                  <a14:compatExt spid="_x0000_s165903"/>
                </a:ext>
                <a:ext uri="{FF2B5EF4-FFF2-40B4-BE49-F238E27FC236}">
                  <a16:creationId xmlns:a16="http://schemas.microsoft.com/office/drawing/2014/main" id="{00000000-0008-0000-0800-00000F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65904" name="Button 16" hidden="1">
              <a:extLst>
                <a:ext uri="{63B3BB69-23CF-44E3-9099-C40C66FF867C}">
                  <a14:compatExt spid="_x0000_s165904"/>
                </a:ext>
                <a:ext uri="{FF2B5EF4-FFF2-40B4-BE49-F238E27FC236}">
                  <a16:creationId xmlns:a16="http://schemas.microsoft.com/office/drawing/2014/main" id="{00000000-0008-0000-0800-000010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65905" name="Button 17" hidden="1">
              <a:extLst>
                <a:ext uri="{63B3BB69-23CF-44E3-9099-C40C66FF867C}">
                  <a14:compatExt spid="_x0000_s165905"/>
                </a:ext>
                <a:ext uri="{FF2B5EF4-FFF2-40B4-BE49-F238E27FC236}">
                  <a16:creationId xmlns:a16="http://schemas.microsoft.com/office/drawing/2014/main" id="{00000000-0008-0000-0800-000011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65906" name="Button 18" hidden="1">
              <a:extLst>
                <a:ext uri="{63B3BB69-23CF-44E3-9099-C40C66FF867C}">
                  <a14:compatExt spid="_x0000_s165906"/>
                </a:ext>
                <a:ext uri="{FF2B5EF4-FFF2-40B4-BE49-F238E27FC236}">
                  <a16:creationId xmlns:a16="http://schemas.microsoft.com/office/drawing/2014/main" id="{00000000-0008-0000-0800-000012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65907" name="Button 19" hidden="1">
              <a:extLst>
                <a:ext uri="{63B3BB69-23CF-44E3-9099-C40C66FF867C}">
                  <a14:compatExt spid="_x0000_s165907"/>
                </a:ext>
                <a:ext uri="{FF2B5EF4-FFF2-40B4-BE49-F238E27FC236}">
                  <a16:creationId xmlns:a16="http://schemas.microsoft.com/office/drawing/2014/main" id="{00000000-0008-0000-0800-000013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65908" name="Button 20" hidden="1">
              <a:extLst>
                <a:ext uri="{63B3BB69-23CF-44E3-9099-C40C66FF867C}">
                  <a14:compatExt spid="_x0000_s165908"/>
                </a:ext>
                <a:ext uri="{FF2B5EF4-FFF2-40B4-BE49-F238E27FC236}">
                  <a16:creationId xmlns:a16="http://schemas.microsoft.com/office/drawing/2014/main" id="{00000000-0008-0000-0800-0000148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7697" name="Button 1" hidden="1">
              <a:extLst>
                <a:ext uri="{63B3BB69-23CF-44E3-9099-C40C66FF867C}">
                  <a14:compatExt spid="_x0000_s157697"/>
                </a:ext>
                <a:ext uri="{FF2B5EF4-FFF2-40B4-BE49-F238E27FC236}">
                  <a16:creationId xmlns:a16="http://schemas.microsoft.com/office/drawing/2014/main" id="{00000000-0008-0000-0900-000001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9525</xdr:rowOff>
        </xdr:from>
        <xdr:to>
          <xdr:col>11</xdr:col>
          <xdr:colOff>0</xdr:colOff>
          <xdr:row>7</xdr:row>
          <xdr:rowOff>180975</xdr:rowOff>
        </xdr:to>
        <xdr:sp macro="" textlink="">
          <xdr:nvSpPr>
            <xdr:cNvPr id="157698" name="Button 2" hidden="1">
              <a:extLst>
                <a:ext uri="{63B3BB69-23CF-44E3-9099-C40C66FF867C}">
                  <a14:compatExt spid="_x0000_s157698"/>
                </a:ext>
                <a:ext uri="{FF2B5EF4-FFF2-40B4-BE49-F238E27FC236}">
                  <a16:creationId xmlns:a16="http://schemas.microsoft.com/office/drawing/2014/main" id="{00000000-0008-0000-0900-000002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0</xdr:rowOff>
        </xdr:from>
        <xdr:to>
          <xdr:col>19</xdr:col>
          <xdr:colOff>0</xdr:colOff>
          <xdr:row>7</xdr:row>
          <xdr:rowOff>171450</xdr:rowOff>
        </xdr:to>
        <xdr:sp macro="" textlink="">
          <xdr:nvSpPr>
            <xdr:cNvPr id="157699" name="Button 3" hidden="1">
              <a:extLst>
                <a:ext uri="{63B3BB69-23CF-44E3-9099-C40C66FF867C}">
                  <a14:compatExt spid="_x0000_s157699"/>
                </a:ext>
                <a:ext uri="{FF2B5EF4-FFF2-40B4-BE49-F238E27FC236}">
                  <a16:creationId xmlns:a16="http://schemas.microsoft.com/office/drawing/2014/main" id="{00000000-0008-0000-0900-000003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7700" name="Button 4" hidden="1">
              <a:extLst>
                <a:ext uri="{63B3BB69-23CF-44E3-9099-C40C66FF867C}">
                  <a14:compatExt spid="_x0000_s157700"/>
                </a:ext>
                <a:ext uri="{FF2B5EF4-FFF2-40B4-BE49-F238E27FC236}">
                  <a16:creationId xmlns:a16="http://schemas.microsoft.com/office/drawing/2014/main" id="{00000000-0008-0000-0900-000004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59</xdr:col>
          <xdr:colOff>28575</xdr:colOff>
          <xdr:row>2</xdr:row>
          <xdr:rowOff>9525</xdr:rowOff>
        </xdr:from>
        <xdr:to>
          <xdr:col>61</xdr:col>
          <xdr:colOff>0</xdr:colOff>
          <xdr:row>4</xdr:row>
          <xdr:rowOff>0</xdr:rowOff>
        </xdr:to>
        <xdr:sp macro="" textlink="">
          <xdr:nvSpPr>
            <xdr:cNvPr id="157701" name="Button 5" hidden="1">
              <a:extLst>
                <a:ext uri="{63B3BB69-23CF-44E3-9099-C40C66FF867C}">
                  <a14:compatExt spid="_x0000_s157701"/>
                </a:ext>
                <a:ext uri="{FF2B5EF4-FFF2-40B4-BE49-F238E27FC236}">
                  <a16:creationId xmlns:a16="http://schemas.microsoft.com/office/drawing/2014/main" id="{00000000-0008-0000-0900-000005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7</xdr:row>
          <xdr:rowOff>9525</xdr:rowOff>
        </xdr:from>
        <xdr:to>
          <xdr:col>14</xdr:col>
          <xdr:colOff>0</xdr:colOff>
          <xdr:row>8</xdr:row>
          <xdr:rowOff>0</xdr:rowOff>
        </xdr:to>
        <xdr:sp macro="" textlink="">
          <xdr:nvSpPr>
            <xdr:cNvPr id="157702" name="Button 6" hidden="1">
              <a:extLst>
                <a:ext uri="{63B3BB69-23CF-44E3-9099-C40C66FF867C}">
                  <a14:compatExt spid="_x0000_s157702"/>
                </a:ext>
                <a:ext uri="{FF2B5EF4-FFF2-40B4-BE49-F238E27FC236}">
                  <a16:creationId xmlns:a16="http://schemas.microsoft.com/office/drawing/2014/main" id="{00000000-0008-0000-0900-000006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9525</xdr:rowOff>
        </xdr:from>
        <xdr:to>
          <xdr:col>22</xdr:col>
          <xdr:colOff>0</xdr:colOff>
          <xdr:row>8</xdr:row>
          <xdr:rowOff>0</xdr:rowOff>
        </xdr:to>
        <xdr:sp macro="" textlink="">
          <xdr:nvSpPr>
            <xdr:cNvPr id="157703" name="Button 7" hidden="1">
              <a:extLst>
                <a:ext uri="{63B3BB69-23CF-44E3-9099-C40C66FF867C}">
                  <a14:compatExt spid="_x0000_s157703"/>
                </a:ext>
                <a:ext uri="{FF2B5EF4-FFF2-40B4-BE49-F238E27FC236}">
                  <a16:creationId xmlns:a16="http://schemas.microsoft.com/office/drawing/2014/main" id="{00000000-0008-0000-0900-000007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19050</xdr:colOff>
          <xdr:row>7</xdr:row>
          <xdr:rowOff>9525</xdr:rowOff>
        </xdr:from>
        <xdr:to>
          <xdr:col>30</xdr:col>
          <xdr:colOff>0</xdr:colOff>
          <xdr:row>8</xdr:row>
          <xdr:rowOff>0</xdr:rowOff>
        </xdr:to>
        <xdr:sp macro="" textlink="">
          <xdr:nvSpPr>
            <xdr:cNvPr id="157704" name="Button 8" hidden="1">
              <a:extLst>
                <a:ext uri="{63B3BB69-23CF-44E3-9099-C40C66FF867C}">
                  <a14:compatExt spid="_x0000_s157704"/>
                </a:ext>
                <a:ext uri="{FF2B5EF4-FFF2-40B4-BE49-F238E27FC236}">
                  <a16:creationId xmlns:a16="http://schemas.microsoft.com/office/drawing/2014/main" id="{00000000-0008-0000-0900-000008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157705" name="Button 9" hidden="1">
              <a:extLst>
                <a:ext uri="{63B3BB69-23CF-44E3-9099-C40C66FF867C}">
                  <a14:compatExt spid="_x0000_s157705"/>
                </a:ext>
                <a:ext uri="{FF2B5EF4-FFF2-40B4-BE49-F238E27FC236}">
                  <a16:creationId xmlns:a16="http://schemas.microsoft.com/office/drawing/2014/main" id="{00000000-0008-0000-0900-000009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6</xdr:row>
          <xdr:rowOff>19050</xdr:rowOff>
        </xdr:from>
        <xdr:to>
          <xdr:col>57</xdr:col>
          <xdr:colOff>0</xdr:colOff>
          <xdr:row>8</xdr:row>
          <xdr:rowOff>0</xdr:rowOff>
        </xdr:to>
        <xdr:sp macro="" textlink="">
          <xdr:nvSpPr>
            <xdr:cNvPr id="157706" name="Button 10" hidden="1">
              <a:extLst>
                <a:ext uri="{63B3BB69-23CF-44E3-9099-C40C66FF867C}">
                  <a14:compatExt spid="_x0000_s157706"/>
                </a:ext>
                <a:ext uri="{FF2B5EF4-FFF2-40B4-BE49-F238E27FC236}">
                  <a16:creationId xmlns:a16="http://schemas.microsoft.com/office/drawing/2014/main" id="{00000000-0008-0000-0900-00000A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beste pl.pnt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7707" name="Button 11" hidden="1">
              <a:extLst>
                <a:ext uri="{63B3BB69-23CF-44E3-9099-C40C66FF867C}">
                  <a14:compatExt spid="_x0000_s157707"/>
                </a:ext>
                <a:ext uri="{FF2B5EF4-FFF2-40B4-BE49-F238E27FC236}">
                  <a16:creationId xmlns:a16="http://schemas.microsoft.com/office/drawing/2014/main" id="{00000000-0008-0000-0900-00000B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0</xdr:rowOff>
        </xdr:from>
        <xdr:to>
          <xdr:col>2</xdr:col>
          <xdr:colOff>1504950</xdr:colOff>
          <xdr:row>7</xdr:row>
          <xdr:rowOff>180975</xdr:rowOff>
        </xdr:to>
        <xdr:sp macro="" textlink="">
          <xdr:nvSpPr>
            <xdr:cNvPr id="157708" name="Button 12" hidden="1">
              <a:extLst>
                <a:ext uri="{63B3BB69-23CF-44E3-9099-C40C66FF867C}">
                  <a14:compatExt spid="_x0000_s157708"/>
                </a:ext>
                <a:ext uri="{FF2B5EF4-FFF2-40B4-BE49-F238E27FC236}">
                  <a16:creationId xmlns:a16="http://schemas.microsoft.com/office/drawing/2014/main" id="{00000000-0008-0000-0900-00000C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6</xdr:row>
          <xdr:rowOff>152400</xdr:rowOff>
        </xdr:from>
        <xdr:to>
          <xdr:col>27</xdr:col>
          <xdr:colOff>0</xdr:colOff>
          <xdr:row>7</xdr:row>
          <xdr:rowOff>161925</xdr:rowOff>
        </xdr:to>
        <xdr:sp macro="" textlink="">
          <xdr:nvSpPr>
            <xdr:cNvPr id="157709" name="Button 13" hidden="1">
              <a:extLst>
                <a:ext uri="{63B3BB69-23CF-44E3-9099-C40C66FF867C}">
                  <a14:compatExt spid="_x0000_s157709"/>
                </a:ext>
                <a:ext uri="{FF2B5EF4-FFF2-40B4-BE49-F238E27FC236}">
                  <a16:creationId xmlns:a16="http://schemas.microsoft.com/office/drawing/2014/main" id="{00000000-0008-0000-0900-00000D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6</xdr:row>
          <xdr:rowOff>152400</xdr:rowOff>
        </xdr:from>
        <xdr:to>
          <xdr:col>38</xdr:col>
          <xdr:colOff>0</xdr:colOff>
          <xdr:row>7</xdr:row>
          <xdr:rowOff>161925</xdr:rowOff>
        </xdr:to>
        <xdr:sp macro="" textlink="">
          <xdr:nvSpPr>
            <xdr:cNvPr id="157710" name="Button 14" hidden="1">
              <a:extLst>
                <a:ext uri="{63B3BB69-23CF-44E3-9099-C40C66FF867C}">
                  <a14:compatExt spid="_x0000_s157710"/>
                </a:ext>
                <a:ext uri="{FF2B5EF4-FFF2-40B4-BE49-F238E27FC236}">
                  <a16:creationId xmlns:a16="http://schemas.microsoft.com/office/drawing/2014/main" id="{00000000-0008-0000-0900-00000E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19050</xdr:colOff>
          <xdr:row>7</xdr:row>
          <xdr:rowOff>9525</xdr:rowOff>
        </xdr:from>
        <xdr:to>
          <xdr:col>46</xdr:col>
          <xdr:colOff>0</xdr:colOff>
          <xdr:row>8</xdr:row>
          <xdr:rowOff>0</xdr:rowOff>
        </xdr:to>
        <xdr:sp macro="" textlink="">
          <xdr:nvSpPr>
            <xdr:cNvPr id="157711" name="Button 15" hidden="1">
              <a:extLst>
                <a:ext uri="{63B3BB69-23CF-44E3-9099-C40C66FF867C}">
                  <a14:compatExt spid="_x0000_s157711"/>
                </a:ext>
                <a:ext uri="{FF2B5EF4-FFF2-40B4-BE49-F238E27FC236}">
                  <a16:creationId xmlns:a16="http://schemas.microsoft.com/office/drawing/2014/main" id="{00000000-0008-0000-0900-00000F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19050</xdr:rowOff>
        </xdr:from>
        <xdr:to>
          <xdr:col>30</xdr:col>
          <xdr:colOff>0</xdr:colOff>
          <xdr:row>7</xdr:row>
          <xdr:rowOff>190500</xdr:rowOff>
        </xdr:to>
        <xdr:sp macro="" textlink="">
          <xdr:nvSpPr>
            <xdr:cNvPr id="157712" name="Button 16" hidden="1">
              <a:extLst>
                <a:ext uri="{63B3BB69-23CF-44E3-9099-C40C66FF867C}">
                  <a14:compatExt spid="_x0000_s157712"/>
                </a:ext>
                <a:ext uri="{FF2B5EF4-FFF2-40B4-BE49-F238E27FC236}">
                  <a16:creationId xmlns:a16="http://schemas.microsoft.com/office/drawing/2014/main" id="{00000000-0008-0000-0900-000010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9525</xdr:rowOff>
        </xdr:from>
        <xdr:to>
          <xdr:col>38</xdr:col>
          <xdr:colOff>0</xdr:colOff>
          <xdr:row>8</xdr:row>
          <xdr:rowOff>0</xdr:rowOff>
        </xdr:to>
        <xdr:sp macro="" textlink="">
          <xdr:nvSpPr>
            <xdr:cNvPr id="157713" name="Button 17" hidden="1">
              <a:extLst>
                <a:ext uri="{63B3BB69-23CF-44E3-9099-C40C66FF867C}">
                  <a14:compatExt spid="_x0000_s157713"/>
                </a:ext>
                <a:ext uri="{FF2B5EF4-FFF2-40B4-BE49-F238E27FC236}">
                  <a16:creationId xmlns:a16="http://schemas.microsoft.com/office/drawing/2014/main" id="{00000000-0008-0000-0900-000011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19050</xdr:rowOff>
        </xdr:from>
        <xdr:to>
          <xdr:col>38</xdr:col>
          <xdr:colOff>0</xdr:colOff>
          <xdr:row>7</xdr:row>
          <xdr:rowOff>190500</xdr:rowOff>
        </xdr:to>
        <xdr:sp macro="" textlink="">
          <xdr:nvSpPr>
            <xdr:cNvPr id="157714" name="Button 18" hidden="1">
              <a:extLst>
                <a:ext uri="{63B3BB69-23CF-44E3-9099-C40C66FF867C}">
                  <a14:compatExt spid="_x0000_s157714"/>
                </a:ext>
                <a:ext uri="{FF2B5EF4-FFF2-40B4-BE49-F238E27FC236}">
                  <a16:creationId xmlns:a16="http://schemas.microsoft.com/office/drawing/2014/main" id="{00000000-0008-0000-0900-000012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19050</xdr:rowOff>
        </xdr:from>
        <xdr:to>
          <xdr:col>46</xdr:col>
          <xdr:colOff>0</xdr:colOff>
          <xdr:row>7</xdr:row>
          <xdr:rowOff>190500</xdr:rowOff>
        </xdr:to>
        <xdr:sp macro="" textlink="">
          <xdr:nvSpPr>
            <xdr:cNvPr id="157715" name="Button 19" hidden="1">
              <a:extLst>
                <a:ext uri="{63B3BB69-23CF-44E3-9099-C40C66FF867C}">
                  <a14:compatExt spid="_x0000_s157715"/>
                </a:ext>
                <a:ext uri="{FF2B5EF4-FFF2-40B4-BE49-F238E27FC236}">
                  <a16:creationId xmlns:a16="http://schemas.microsoft.com/office/drawing/2014/main" id="{00000000-0008-0000-0900-000013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Plaatsing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8</xdr:row>
          <xdr:rowOff>0</xdr:rowOff>
        </xdr:to>
        <xdr:sp macro="" textlink="">
          <xdr:nvSpPr>
            <xdr:cNvPr id="157716" name="Button 20" hidden="1">
              <a:extLst>
                <a:ext uri="{63B3BB69-23CF-44E3-9099-C40C66FF867C}">
                  <a14:compatExt spid="_x0000_s157716"/>
                </a:ext>
                <a:ext uri="{FF2B5EF4-FFF2-40B4-BE49-F238E27FC236}">
                  <a16:creationId xmlns:a16="http://schemas.microsoft.com/office/drawing/2014/main" id="{00000000-0008-0000-0900-000014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pl.p</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knhsregiogelderland.nl/"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3" Type="http://schemas.openxmlformats.org/officeDocument/2006/relationships/vmlDrawing" Target="../drawings/vmlDrawing9.vml"/><Relationship Id="rId21" Type="http://schemas.openxmlformats.org/officeDocument/2006/relationships/ctrlProp" Target="../ctrlProps/ctrlProp178.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 Type="http://schemas.openxmlformats.org/officeDocument/2006/relationships/drawing" Target="../drawings/drawing9.xml"/><Relationship Id="rId16" Type="http://schemas.openxmlformats.org/officeDocument/2006/relationships/ctrlProp" Target="../ctrlProps/ctrlProp173.xml"/><Relationship Id="rId20" Type="http://schemas.openxmlformats.org/officeDocument/2006/relationships/ctrlProp" Target="../ctrlProps/ctrlProp177.xml"/><Relationship Id="rId1" Type="http://schemas.openxmlformats.org/officeDocument/2006/relationships/printerSettings" Target="../printerSettings/printerSettings9.bin"/><Relationship Id="rId6" Type="http://schemas.openxmlformats.org/officeDocument/2006/relationships/ctrlProp" Target="../ctrlProps/ctrlProp163.xml"/><Relationship Id="rId11" Type="http://schemas.openxmlformats.org/officeDocument/2006/relationships/ctrlProp" Target="../ctrlProps/ctrlProp168.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10" Type="http://schemas.openxmlformats.org/officeDocument/2006/relationships/ctrlProp" Target="../ctrlProps/ctrlProp167.xml"/><Relationship Id="rId19" Type="http://schemas.openxmlformats.org/officeDocument/2006/relationships/ctrlProp" Target="../ctrlProps/ctrlProp176.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0.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0.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0.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18" Type="http://schemas.openxmlformats.org/officeDocument/2006/relationships/ctrlProp" Target="../ctrlProps/ctrlProp215.xml"/><Relationship Id="rId3" Type="http://schemas.openxmlformats.org/officeDocument/2006/relationships/vmlDrawing" Target="../drawings/vmlDrawing11.vml"/><Relationship Id="rId21" Type="http://schemas.openxmlformats.org/officeDocument/2006/relationships/ctrlProp" Target="../ctrlProps/ctrlProp218.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 Type="http://schemas.openxmlformats.org/officeDocument/2006/relationships/drawing" Target="../drawings/drawing11.xml"/><Relationship Id="rId16" Type="http://schemas.openxmlformats.org/officeDocument/2006/relationships/ctrlProp" Target="../ctrlProps/ctrlProp213.xml"/><Relationship Id="rId20" Type="http://schemas.openxmlformats.org/officeDocument/2006/relationships/ctrlProp" Target="../ctrlProps/ctrlProp217.xml"/><Relationship Id="rId1" Type="http://schemas.openxmlformats.org/officeDocument/2006/relationships/printerSettings" Target="../printerSettings/printerSettings11.bin"/><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10" Type="http://schemas.openxmlformats.org/officeDocument/2006/relationships/ctrlProp" Target="../ctrlProps/ctrlProp207.xml"/><Relationship Id="rId19" Type="http://schemas.openxmlformats.org/officeDocument/2006/relationships/ctrlProp" Target="../ctrlProps/ctrlProp216.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18" Type="http://schemas.openxmlformats.org/officeDocument/2006/relationships/ctrlProp" Target="../ctrlProps/ctrlProp235.xml"/><Relationship Id="rId3" Type="http://schemas.openxmlformats.org/officeDocument/2006/relationships/vmlDrawing" Target="../drawings/vmlDrawing12.vml"/><Relationship Id="rId21" Type="http://schemas.openxmlformats.org/officeDocument/2006/relationships/ctrlProp" Target="../ctrlProps/ctrlProp238.xml"/><Relationship Id="rId7" Type="http://schemas.openxmlformats.org/officeDocument/2006/relationships/ctrlProp" Target="../ctrlProps/ctrlProp224.xml"/><Relationship Id="rId12" Type="http://schemas.openxmlformats.org/officeDocument/2006/relationships/ctrlProp" Target="../ctrlProps/ctrlProp229.xml"/><Relationship Id="rId17" Type="http://schemas.openxmlformats.org/officeDocument/2006/relationships/ctrlProp" Target="../ctrlProps/ctrlProp234.xml"/><Relationship Id="rId2" Type="http://schemas.openxmlformats.org/officeDocument/2006/relationships/drawing" Target="../drawings/drawing12.xml"/><Relationship Id="rId16" Type="http://schemas.openxmlformats.org/officeDocument/2006/relationships/ctrlProp" Target="../ctrlProps/ctrlProp233.xml"/><Relationship Id="rId20" Type="http://schemas.openxmlformats.org/officeDocument/2006/relationships/ctrlProp" Target="../ctrlProps/ctrlProp237.xml"/><Relationship Id="rId1" Type="http://schemas.openxmlformats.org/officeDocument/2006/relationships/printerSettings" Target="../printerSettings/printerSettings12.bin"/><Relationship Id="rId6" Type="http://schemas.openxmlformats.org/officeDocument/2006/relationships/ctrlProp" Target="../ctrlProps/ctrlProp223.xml"/><Relationship Id="rId11" Type="http://schemas.openxmlformats.org/officeDocument/2006/relationships/ctrlProp" Target="../ctrlProps/ctrlProp228.xml"/><Relationship Id="rId5" Type="http://schemas.openxmlformats.org/officeDocument/2006/relationships/ctrlProp" Target="../ctrlProps/ctrlProp222.xml"/><Relationship Id="rId15" Type="http://schemas.openxmlformats.org/officeDocument/2006/relationships/ctrlProp" Target="../ctrlProps/ctrlProp232.xml"/><Relationship Id="rId23" Type="http://schemas.openxmlformats.org/officeDocument/2006/relationships/ctrlProp" Target="../ctrlProps/ctrlProp240.xml"/><Relationship Id="rId10" Type="http://schemas.openxmlformats.org/officeDocument/2006/relationships/ctrlProp" Target="../ctrlProps/ctrlProp227.xml"/><Relationship Id="rId19" Type="http://schemas.openxmlformats.org/officeDocument/2006/relationships/ctrlProp" Target="../ctrlProps/ctrlProp236.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 Id="rId22" Type="http://schemas.openxmlformats.org/officeDocument/2006/relationships/ctrlProp" Target="../ctrlProps/ctrlProp23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2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245.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244.xml"/><Relationship Id="rId5" Type="http://schemas.openxmlformats.org/officeDocument/2006/relationships/ctrlProp" Target="../ctrlProps/ctrlProp243.xml"/><Relationship Id="rId4" Type="http://schemas.openxmlformats.org/officeDocument/2006/relationships/ctrlProp" Target="../ctrlProps/ctrlProp24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24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24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4.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3" Type="http://schemas.openxmlformats.org/officeDocument/2006/relationships/vmlDrawing" Target="../drawings/vmlDrawing5.vml"/><Relationship Id="rId21" Type="http://schemas.openxmlformats.org/officeDocument/2006/relationships/ctrlProp" Target="../ctrlProps/ctrlProp98.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 Type="http://schemas.openxmlformats.org/officeDocument/2006/relationships/drawing" Target="../drawings/drawing5.xml"/><Relationship Id="rId16" Type="http://schemas.openxmlformats.org/officeDocument/2006/relationships/ctrlProp" Target="../ctrlProps/ctrlProp93.xml"/><Relationship Id="rId20" Type="http://schemas.openxmlformats.org/officeDocument/2006/relationships/ctrlProp" Target="../ctrlProps/ctrlProp97.xml"/><Relationship Id="rId1" Type="http://schemas.openxmlformats.org/officeDocument/2006/relationships/printerSettings" Target="../printerSettings/printerSettings5.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10" Type="http://schemas.openxmlformats.org/officeDocument/2006/relationships/ctrlProp" Target="../ctrlProps/ctrlProp87.xml"/><Relationship Id="rId19" Type="http://schemas.openxmlformats.org/officeDocument/2006/relationships/ctrlProp" Target="../ctrlProps/ctrlProp96.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3" Type="http://schemas.openxmlformats.org/officeDocument/2006/relationships/vmlDrawing" Target="../drawings/vmlDrawing6.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 Type="http://schemas.openxmlformats.org/officeDocument/2006/relationships/drawing" Target="../drawings/drawing6.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6.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3" Type="http://schemas.openxmlformats.org/officeDocument/2006/relationships/vmlDrawing" Target="../drawings/vmlDrawing7.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 Type="http://schemas.openxmlformats.org/officeDocument/2006/relationships/drawing" Target="../drawings/drawing7.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7.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3" Type="http://schemas.openxmlformats.org/officeDocument/2006/relationships/vmlDrawing" Target="../drawings/vmlDrawing8.vml"/><Relationship Id="rId21" Type="http://schemas.openxmlformats.org/officeDocument/2006/relationships/ctrlProp" Target="../ctrlProps/ctrlProp158.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 Type="http://schemas.openxmlformats.org/officeDocument/2006/relationships/drawing" Target="../drawings/drawing8.xml"/><Relationship Id="rId16" Type="http://schemas.openxmlformats.org/officeDocument/2006/relationships/ctrlProp" Target="../ctrlProps/ctrlProp153.xml"/><Relationship Id="rId20" Type="http://schemas.openxmlformats.org/officeDocument/2006/relationships/ctrlProp" Target="../ctrlProps/ctrlProp157.xml"/><Relationship Id="rId1" Type="http://schemas.openxmlformats.org/officeDocument/2006/relationships/printerSettings" Target="../printerSettings/printerSettings8.bin"/><Relationship Id="rId6" Type="http://schemas.openxmlformats.org/officeDocument/2006/relationships/ctrlProp" Target="../ctrlProps/ctrlProp143.xml"/><Relationship Id="rId11" Type="http://schemas.openxmlformats.org/officeDocument/2006/relationships/ctrlProp" Target="../ctrlProps/ctrlProp148.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10" Type="http://schemas.openxmlformats.org/officeDocument/2006/relationships/ctrlProp" Target="../ctrlProps/ctrlProp147.xml"/><Relationship Id="rId19" Type="http://schemas.openxmlformats.org/officeDocument/2006/relationships/ctrlProp" Target="../ctrlProps/ctrlProp156.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16"/>
  <sheetViews>
    <sheetView tabSelected="1" workbookViewId="0">
      <selection activeCell="A6" sqref="A6"/>
    </sheetView>
  </sheetViews>
  <sheetFormatPr defaultRowHeight="12.75" x14ac:dyDescent="0.2"/>
  <cols>
    <col min="1" max="1" width="128.28515625" style="113" customWidth="1"/>
    <col min="2" max="256" width="9.140625" style="113"/>
    <col min="257" max="257" width="128.28515625" style="113" customWidth="1"/>
    <col min="258" max="512" width="9.140625" style="113"/>
    <col min="513" max="513" width="128.28515625" style="113" customWidth="1"/>
    <col min="514" max="768" width="9.140625" style="113"/>
    <col min="769" max="769" width="128.28515625" style="113" customWidth="1"/>
    <col min="770" max="1024" width="9.140625" style="113"/>
    <col min="1025" max="1025" width="128.28515625" style="113" customWidth="1"/>
    <col min="1026" max="1280" width="9.140625" style="113"/>
    <col min="1281" max="1281" width="128.28515625" style="113" customWidth="1"/>
    <col min="1282" max="1536" width="9.140625" style="113"/>
    <col min="1537" max="1537" width="128.28515625" style="113" customWidth="1"/>
    <col min="1538" max="1792" width="9.140625" style="113"/>
    <col min="1793" max="1793" width="128.28515625" style="113" customWidth="1"/>
    <col min="1794" max="2048" width="9.140625" style="113"/>
    <col min="2049" max="2049" width="128.28515625" style="113" customWidth="1"/>
    <col min="2050" max="2304" width="9.140625" style="113"/>
    <col min="2305" max="2305" width="128.28515625" style="113" customWidth="1"/>
    <col min="2306" max="2560" width="9.140625" style="113"/>
    <col min="2561" max="2561" width="128.28515625" style="113" customWidth="1"/>
    <col min="2562" max="2816" width="9.140625" style="113"/>
    <col min="2817" max="2817" width="128.28515625" style="113" customWidth="1"/>
    <col min="2818" max="3072" width="9.140625" style="113"/>
    <col min="3073" max="3073" width="128.28515625" style="113" customWidth="1"/>
    <col min="3074" max="3328" width="9.140625" style="113"/>
    <col min="3329" max="3329" width="128.28515625" style="113" customWidth="1"/>
    <col min="3330" max="3584" width="9.140625" style="113"/>
    <col min="3585" max="3585" width="128.28515625" style="113" customWidth="1"/>
    <col min="3586" max="3840" width="9.140625" style="113"/>
    <col min="3841" max="3841" width="128.28515625" style="113" customWidth="1"/>
    <col min="3842" max="4096" width="9.140625" style="113"/>
    <col min="4097" max="4097" width="128.28515625" style="113" customWidth="1"/>
    <col min="4098" max="4352" width="9.140625" style="113"/>
    <col min="4353" max="4353" width="128.28515625" style="113" customWidth="1"/>
    <col min="4354" max="4608" width="9.140625" style="113"/>
    <col min="4609" max="4609" width="128.28515625" style="113" customWidth="1"/>
    <col min="4610" max="4864" width="9.140625" style="113"/>
    <col min="4865" max="4865" width="128.28515625" style="113" customWidth="1"/>
    <col min="4866" max="5120" width="9.140625" style="113"/>
    <col min="5121" max="5121" width="128.28515625" style="113" customWidth="1"/>
    <col min="5122" max="5376" width="9.140625" style="113"/>
    <col min="5377" max="5377" width="128.28515625" style="113" customWidth="1"/>
    <col min="5378" max="5632" width="9.140625" style="113"/>
    <col min="5633" max="5633" width="128.28515625" style="113" customWidth="1"/>
    <col min="5634" max="5888" width="9.140625" style="113"/>
    <col min="5889" max="5889" width="128.28515625" style="113" customWidth="1"/>
    <col min="5890" max="6144" width="9.140625" style="113"/>
    <col min="6145" max="6145" width="128.28515625" style="113" customWidth="1"/>
    <col min="6146" max="6400" width="9.140625" style="113"/>
    <col min="6401" max="6401" width="128.28515625" style="113" customWidth="1"/>
    <col min="6402" max="6656" width="9.140625" style="113"/>
    <col min="6657" max="6657" width="128.28515625" style="113" customWidth="1"/>
    <col min="6658" max="6912" width="9.140625" style="113"/>
    <col min="6913" max="6913" width="128.28515625" style="113" customWidth="1"/>
    <col min="6914" max="7168" width="9.140625" style="113"/>
    <col min="7169" max="7169" width="128.28515625" style="113" customWidth="1"/>
    <col min="7170" max="7424" width="9.140625" style="113"/>
    <col min="7425" max="7425" width="128.28515625" style="113" customWidth="1"/>
    <col min="7426" max="7680" width="9.140625" style="113"/>
    <col min="7681" max="7681" width="128.28515625" style="113" customWidth="1"/>
    <col min="7682" max="7936" width="9.140625" style="113"/>
    <col min="7937" max="7937" width="128.28515625" style="113" customWidth="1"/>
    <col min="7938" max="8192" width="9.140625" style="113"/>
    <col min="8193" max="8193" width="128.28515625" style="113" customWidth="1"/>
    <col min="8194" max="8448" width="9.140625" style="113"/>
    <col min="8449" max="8449" width="128.28515625" style="113" customWidth="1"/>
    <col min="8450" max="8704" width="9.140625" style="113"/>
    <col min="8705" max="8705" width="128.28515625" style="113" customWidth="1"/>
    <col min="8706" max="8960" width="9.140625" style="113"/>
    <col min="8961" max="8961" width="128.28515625" style="113" customWidth="1"/>
    <col min="8962" max="9216" width="9.140625" style="113"/>
    <col min="9217" max="9217" width="128.28515625" style="113" customWidth="1"/>
    <col min="9218" max="9472" width="9.140625" style="113"/>
    <col min="9473" max="9473" width="128.28515625" style="113" customWidth="1"/>
    <col min="9474" max="9728" width="9.140625" style="113"/>
    <col min="9729" max="9729" width="128.28515625" style="113" customWidth="1"/>
    <col min="9730" max="9984" width="9.140625" style="113"/>
    <col min="9985" max="9985" width="128.28515625" style="113" customWidth="1"/>
    <col min="9986" max="10240" width="9.140625" style="113"/>
    <col min="10241" max="10241" width="128.28515625" style="113" customWidth="1"/>
    <col min="10242" max="10496" width="9.140625" style="113"/>
    <col min="10497" max="10497" width="128.28515625" style="113" customWidth="1"/>
    <col min="10498" max="10752" width="9.140625" style="113"/>
    <col min="10753" max="10753" width="128.28515625" style="113" customWidth="1"/>
    <col min="10754" max="11008" width="9.140625" style="113"/>
    <col min="11009" max="11009" width="128.28515625" style="113" customWidth="1"/>
    <col min="11010" max="11264" width="9.140625" style="113"/>
    <col min="11265" max="11265" width="128.28515625" style="113" customWidth="1"/>
    <col min="11266" max="11520" width="9.140625" style="113"/>
    <col min="11521" max="11521" width="128.28515625" style="113" customWidth="1"/>
    <col min="11522" max="11776" width="9.140625" style="113"/>
    <col min="11777" max="11777" width="128.28515625" style="113" customWidth="1"/>
    <col min="11778" max="12032" width="9.140625" style="113"/>
    <col min="12033" max="12033" width="128.28515625" style="113" customWidth="1"/>
    <col min="12034" max="12288" width="9.140625" style="113"/>
    <col min="12289" max="12289" width="128.28515625" style="113" customWidth="1"/>
    <col min="12290" max="12544" width="9.140625" style="113"/>
    <col min="12545" max="12545" width="128.28515625" style="113" customWidth="1"/>
    <col min="12546" max="12800" width="9.140625" style="113"/>
    <col min="12801" max="12801" width="128.28515625" style="113" customWidth="1"/>
    <col min="12802" max="13056" width="9.140625" style="113"/>
    <col min="13057" max="13057" width="128.28515625" style="113" customWidth="1"/>
    <col min="13058" max="13312" width="9.140625" style="113"/>
    <col min="13313" max="13313" width="128.28515625" style="113" customWidth="1"/>
    <col min="13314" max="13568" width="9.140625" style="113"/>
    <col min="13569" max="13569" width="128.28515625" style="113" customWidth="1"/>
    <col min="13570" max="13824" width="9.140625" style="113"/>
    <col min="13825" max="13825" width="128.28515625" style="113" customWidth="1"/>
    <col min="13826" max="14080" width="9.140625" style="113"/>
    <col min="14081" max="14081" width="128.28515625" style="113" customWidth="1"/>
    <col min="14082" max="14336" width="9.140625" style="113"/>
    <col min="14337" max="14337" width="128.28515625" style="113" customWidth="1"/>
    <col min="14338" max="14592" width="9.140625" style="113"/>
    <col min="14593" max="14593" width="128.28515625" style="113" customWidth="1"/>
    <col min="14594" max="14848" width="9.140625" style="113"/>
    <col min="14849" max="14849" width="128.28515625" style="113" customWidth="1"/>
    <col min="14850" max="15104" width="9.140625" style="113"/>
    <col min="15105" max="15105" width="128.28515625" style="113" customWidth="1"/>
    <col min="15106" max="15360" width="9.140625" style="113"/>
    <col min="15361" max="15361" width="128.28515625" style="113" customWidth="1"/>
    <col min="15362" max="15616" width="9.140625" style="113"/>
    <col min="15617" max="15617" width="128.28515625" style="113" customWidth="1"/>
    <col min="15618" max="15872" width="9.140625" style="113"/>
    <col min="15873" max="15873" width="128.28515625" style="113" customWidth="1"/>
    <col min="15874" max="16128" width="9.140625" style="113"/>
    <col min="16129" max="16129" width="128.28515625" style="113" customWidth="1"/>
    <col min="16130" max="16384" width="9.140625" style="113"/>
  </cols>
  <sheetData>
    <row r="1" spans="1:1" ht="27.75" x14ac:dyDescent="0.2">
      <c r="A1" s="112" t="s">
        <v>77</v>
      </c>
    </row>
    <row r="2" spans="1:1" ht="31.5" x14ac:dyDescent="0.5">
      <c r="A2" s="114" t="s">
        <v>442</v>
      </c>
    </row>
    <row r="3" spans="1:1" ht="42" x14ac:dyDescent="0.35">
      <c r="A3" s="115" t="s">
        <v>443</v>
      </c>
    </row>
    <row r="4" spans="1:1" ht="63" x14ac:dyDescent="0.35">
      <c r="A4" s="115" t="s">
        <v>444</v>
      </c>
    </row>
    <row r="5" spans="1:1" ht="42" x14ac:dyDescent="0.35">
      <c r="A5" s="115" t="s">
        <v>445</v>
      </c>
    </row>
    <row r="6" spans="1:1" ht="63" x14ac:dyDescent="0.35">
      <c r="A6" s="115" t="s">
        <v>446</v>
      </c>
    </row>
    <row r="7" spans="1:1" ht="42" x14ac:dyDescent="0.35">
      <c r="A7" s="115" t="s">
        <v>447</v>
      </c>
    </row>
    <row r="8" spans="1:1" ht="147" x14ac:dyDescent="0.35">
      <c r="A8" s="115" t="s">
        <v>448</v>
      </c>
    </row>
    <row r="9" spans="1:1" ht="42" x14ac:dyDescent="0.35">
      <c r="A9" s="115" t="s">
        <v>449</v>
      </c>
    </row>
    <row r="10" spans="1:1" ht="42" x14ac:dyDescent="0.35">
      <c r="A10" s="115" t="s">
        <v>450</v>
      </c>
    </row>
    <row r="11" spans="1:1" x14ac:dyDescent="0.2">
      <c r="A11" s="116"/>
    </row>
    <row r="12" spans="1:1" ht="31.5" x14ac:dyDescent="0.5">
      <c r="A12" s="117" t="s">
        <v>122</v>
      </c>
    </row>
    <row r="13" spans="1:1" ht="31.5" x14ac:dyDescent="0.5">
      <c r="A13" s="117" t="s">
        <v>451</v>
      </c>
    </row>
    <row r="14" spans="1:1" ht="27" x14ac:dyDescent="0.35">
      <c r="A14" s="118" t="s">
        <v>452</v>
      </c>
    </row>
    <row r="15" spans="1:1" ht="31.5" x14ac:dyDescent="0.5">
      <c r="A15" s="117"/>
    </row>
    <row r="16" spans="1:1" ht="31.5" x14ac:dyDescent="0.5">
      <c r="A16" s="117" t="s">
        <v>453</v>
      </c>
    </row>
  </sheetData>
  <hyperlinks>
    <hyperlink ref="A1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CN9"/>
  <sheetViews>
    <sheetView workbookViewId="0">
      <pane xSplit="5" ySplit="8" topLeftCell="J9" activePane="bottomRight" state="frozen"/>
      <selection pane="topRight" activeCell="F1" sqref="F1"/>
      <selection pane="bottomLeft" activeCell="A9" sqref="A9"/>
      <selection pane="bottomRight" activeCell="BG26" sqref="BG26"/>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8"/>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54</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124</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190</v>
      </c>
      <c r="C9" s="8" t="s">
        <v>432</v>
      </c>
      <c r="D9" s="8" t="s">
        <v>191</v>
      </c>
      <c r="E9" s="8" t="s">
        <v>341</v>
      </c>
      <c r="F9" s="8" t="s">
        <v>192</v>
      </c>
      <c r="G9" s="95">
        <v>0</v>
      </c>
      <c r="H9" s="91">
        <v>67.08</v>
      </c>
      <c r="J9" s="101">
        <v>4</v>
      </c>
      <c r="K9" s="92">
        <v>32.89</v>
      </c>
      <c r="M9" s="72">
        <v>1</v>
      </c>
      <c r="N9" s="72">
        <v>1</v>
      </c>
      <c r="O9" s="104">
        <v>0</v>
      </c>
      <c r="P9" s="93">
        <v>58.82</v>
      </c>
      <c r="R9" s="104">
        <v>8</v>
      </c>
      <c r="S9" s="93">
        <v>48.45</v>
      </c>
      <c r="U9" s="73">
        <v>1</v>
      </c>
      <c r="V9" s="73">
        <v>1</v>
      </c>
      <c r="W9" s="95">
        <v>0</v>
      </c>
      <c r="X9" s="92">
        <v>70.34</v>
      </c>
      <c r="Z9" s="95">
        <v>0</v>
      </c>
      <c r="AA9" s="92">
        <v>35.479999999999997</v>
      </c>
      <c r="AC9" s="72">
        <v>1</v>
      </c>
      <c r="AD9" s="72">
        <v>1</v>
      </c>
      <c r="BC9" s="14">
        <f>N9+V9+AD9+AL9+AT9+BB9</f>
        <v>3</v>
      </c>
      <c r="BD9" s="28">
        <f>IF($O$4&gt;0,(LARGE(($N9,$V9,$AD9,$AL9,$AT9,$BB9),1)),"0")</f>
        <v>1</v>
      </c>
      <c r="BE9" s="28">
        <f>BC9-BD9</f>
        <v>2</v>
      </c>
      <c r="BI9" s="119" t="s">
        <v>467</v>
      </c>
      <c r="BK9" s="46">
        <f>IF(G9&gt;99,199,G9)</f>
        <v>0</v>
      </c>
      <c r="BL9" s="46">
        <f>IF(H9&gt;99,0,H9)</f>
        <v>67.08</v>
      </c>
      <c r="BM9" s="46">
        <f>IF(J9&gt;99,199,J9)</f>
        <v>4</v>
      </c>
      <c r="BN9" s="46">
        <f>IF(K9&gt;99,0,K9)</f>
        <v>32.89</v>
      </c>
      <c r="BO9" s="46">
        <f>BK9+BM9</f>
        <v>4</v>
      </c>
      <c r="BP9" s="46">
        <f>IF(O9&gt;99,199,O9)</f>
        <v>0</v>
      </c>
      <c r="BQ9" s="46">
        <f>IF(P9&gt;99,0,P9)</f>
        <v>58.82</v>
      </c>
      <c r="BR9" s="46">
        <f>IF(R9&gt;99,199,R9)</f>
        <v>8</v>
      </c>
      <c r="BS9" s="46">
        <f>IF(S9&gt;99,0,S9)</f>
        <v>48.45</v>
      </c>
      <c r="BT9" s="46">
        <f>BP9+BR9</f>
        <v>8</v>
      </c>
      <c r="BU9" s="46">
        <f>IF(W9&gt;99,199,W9)</f>
        <v>0</v>
      </c>
      <c r="BV9" s="46">
        <f>IF(X9&gt;99,0,X9)</f>
        <v>70.34</v>
      </c>
      <c r="BW9" s="46">
        <f>IF(Z9&gt;99,199,Z9)</f>
        <v>0</v>
      </c>
      <c r="BX9" s="46">
        <f>IF(AA9&gt;99,0,AA9)</f>
        <v>35.479999999999997</v>
      </c>
      <c r="BY9" s="46">
        <f>BU9+BW9</f>
        <v>0</v>
      </c>
      <c r="BZ9" s="46">
        <f>IF(AE9&gt;99,199,AE9)</f>
        <v>0</v>
      </c>
      <c r="CA9" s="46">
        <f>IF(AF9&gt;99,0,AF9)</f>
        <v>0</v>
      </c>
      <c r="CB9" s="46">
        <f>IF(AH9&gt;99,199,AH9)</f>
        <v>0</v>
      </c>
      <c r="CC9" s="46">
        <f>IF(AI9&gt;99,0,AI9)</f>
        <v>0</v>
      </c>
      <c r="CD9" s="46">
        <f>BZ9+CB9</f>
        <v>0</v>
      </c>
      <c r="CE9" s="46">
        <f>IF(AM9&gt;99,199,AM9)</f>
        <v>0</v>
      </c>
      <c r="CF9" s="46">
        <f>IF(AN9&gt;99,0,AN9)</f>
        <v>0</v>
      </c>
      <c r="CG9" s="46">
        <f>IF(AP9&gt;99,199,AP9)</f>
        <v>0</v>
      </c>
      <c r="CH9" s="46">
        <f>IF(AQ9&gt;99,0,AQ9)</f>
        <v>0</v>
      </c>
      <c r="CI9" s="46">
        <f>CE9+CG9</f>
        <v>0</v>
      </c>
      <c r="CJ9" s="46">
        <f>IF(AU9&gt;99,199,AU9)</f>
        <v>0</v>
      </c>
      <c r="CK9" s="46">
        <f>IF(AV9&gt;99,0,AV9)</f>
        <v>0</v>
      </c>
      <c r="CL9" s="46">
        <f>IF(AX9&gt;99,199,AX9)</f>
        <v>0</v>
      </c>
      <c r="CM9" s="46">
        <f>IF(AY9&gt;99,0,AY9)</f>
        <v>0</v>
      </c>
      <c r="CN9" s="46">
        <f>CJ9+CL9</f>
        <v>0</v>
      </c>
    </row>
  </sheetData>
  <sheetProtection sheet="1" objects="1" scenarios="1"/>
  <sortState ref="A9:XFD9">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466">
      <formula1>"ja,nee"</formula1>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operator="lessThan" allowBlank="1" showInputMessage="1" showErrorMessage="1" sqref="O1:O2 AE1:AE2 AU1:AU2 AU9:AU65466 AE9:AE65466 O9:O65466"/>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7698"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57699"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57700"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7701"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57702"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57703"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57704"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57705"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7706"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57707"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7708"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57709"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57710"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57711"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57712"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57713"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57714"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57715"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57716"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pageSetUpPr fitToPage="1"/>
  </sheetPr>
  <dimension ref="A1:CN17"/>
  <sheetViews>
    <sheetView workbookViewId="0">
      <pane xSplit="5" ySplit="8" topLeftCell="F9" activePane="bottomRight" state="frozen"/>
      <selection pane="topRight" activeCell="F1" sqref="F1"/>
      <selection pane="bottomLeft" activeCell="A9" sqref="A9"/>
      <selection pane="bottomRight" activeCell="BI28" sqref="BI28"/>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8"/>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54</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125</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188</v>
      </c>
      <c r="C9" s="8" t="s">
        <v>340</v>
      </c>
      <c r="D9" s="8" t="s">
        <v>189</v>
      </c>
      <c r="E9" s="8" t="s">
        <v>339</v>
      </c>
      <c r="F9" s="8" t="s">
        <v>166</v>
      </c>
      <c r="G9" s="95">
        <v>0</v>
      </c>
      <c r="H9" s="91">
        <v>70.13</v>
      </c>
      <c r="J9" s="101">
        <v>0</v>
      </c>
      <c r="K9" s="92">
        <v>37.29</v>
      </c>
      <c r="M9" s="72">
        <v>2</v>
      </c>
      <c r="N9" s="72">
        <v>2</v>
      </c>
      <c r="O9" s="104">
        <v>0</v>
      </c>
      <c r="P9" s="93">
        <v>57.65</v>
      </c>
      <c r="R9" s="104">
        <v>4</v>
      </c>
      <c r="S9" s="93">
        <v>43.72</v>
      </c>
      <c r="U9" s="73">
        <v>2</v>
      </c>
      <c r="V9" s="73">
        <v>2</v>
      </c>
      <c r="W9" s="95">
        <v>12</v>
      </c>
      <c r="X9" s="92">
        <v>76.11</v>
      </c>
      <c r="AC9" s="72">
        <v>3</v>
      </c>
      <c r="AD9" s="72">
        <v>3</v>
      </c>
      <c r="BC9" s="14">
        <f t="shared" ref="BC9:BC17" si="0">N9+V9+AD9+AL9+AT9+BB9</f>
        <v>7</v>
      </c>
      <c r="BD9" s="28">
        <f>IF($O$4&gt;0,(LARGE(($N9,$V9,$AD9,$AL9,$AT9,$BB9),1)),"0")</f>
        <v>3</v>
      </c>
      <c r="BE9" s="28">
        <f t="shared" ref="BE9:BE17" si="1">BC9-BD9</f>
        <v>4</v>
      </c>
      <c r="BI9" s="119" t="s">
        <v>467</v>
      </c>
      <c r="BK9" s="46">
        <f t="shared" ref="BK9:BK17" si="2">IF(G9&gt;99,199,G9)</f>
        <v>0</v>
      </c>
      <c r="BL9" s="46">
        <f t="shared" ref="BL9:BL17" si="3">IF(H9&gt;99,0,H9)</f>
        <v>70.13</v>
      </c>
      <c r="BM9" s="46">
        <f t="shared" ref="BM9:BM17" si="4">IF(J9&gt;99,199,J9)</f>
        <v>0</v>
      </c>
      <c r="BN9" s="46">
        <f t="shared" ref="BN9:BN17" si="5">IF(K9&gt;99,0,K9)</f>
        <v>37.29</v>
      </c>
      <c r="BO9" s="46">
        <f t="shared" ref="BO9:BO17" si="6">BK9+BM9</f>
        <v>0</v>
      </c>
      <c r="BP9" s="46">
        <f t="shared" ref="BP9:BP17" si="7">IF(O9&gt;99,199,O9)</f>
        <v>0</v>
      </c>
      <c r="BQ9" s="46">
        <f t="shared" ref="BQ9:BQ17" si="8">IF(P9&gt;99,0,P9)</f>
        <v>57.65</v>
      </c>
      <c r="BR9" s="46">
        <f t="shared" ref="BR9:BR17" si="9">IF(R9&gt;99,199,R9)</f>
        <v>4</v>
      </c>
      <c r="BS9" s="46">
        <f t="shared" ref="BS9:BS17" si="10">IF(S9&gt;99,0,S9)</f>
        <v>43.72</v>
      </c>
      <c r="BT9" s="46">
        <f t="shared" ref="BT9:BT17" si="11">BP9+BR9</f>
        <v>4</v>
      </c>
      <c r="BU9" s="46">
        <f t="shared" ref="BU9:BU17" si="12">IF(W9&gt;99,199,W9)</f>
        <v>12</v>
      </c>
      <c r="BV9" s="46">
        <f t="shared" ref="BV9:BV17" si="13">IF(X9&gt;99,0,X9)</f>
        <v>76.11</v>
      </c>
      <c r="BW9" s="46">
        <f t="shared" ref="BW9:BW17" si="14">IF(Z9&gt;99,199,Z9)</f>
        <v>0</v>
      </c>
      <c r="BX9" s="46">
        <f t="shared" ref="BX9:BX17" si="15">IF(AA9&gt;99,0,AA9)</f>
        <v>0</v>
      </c>
      <c r="BY9" s="46">
        <f t="shared" ref="BY9:BY17" si="16">BU9+BW9</f>
        <v>12</v>
      </c>
      <c r="BZ9" s="46">
        <f t="shared" ref="BZ9:BZ17" si="17">IF(AE9&gt;99,199,AE9)</f>
        <v>0</v>
      </c>
      <c r="CA9" s="46">
        <f t="shared" ref="CA9:CA17" si="18">IF(AF9&gt;99,0,AF9)</f>
        <v>0</v>
      </c>
      <c r="CB9" s="46">
        <f t="shared" ref="CB9:CB17" si="19">IF(AH9&gt;99,199,AH9)</f>
        <v>0</v>
      </c>
      <c r="CC9" s="46">
        <f t="shared" ref="CC9:CC17" si="20">IF(AI9&gt;99,0,AI9)</f>
        <v>0</v>
      </c>
      <c r="CD9" s="46">
        <f t="shared" ref="CD9:CD17" si="21">BZ9+CB9</f>
        <v>0</v>
      </c>
      <c r="CE9" s="46">
        <f t="shared" ref="CE9:CE17" si="22">IF(AM9&gt;99,199,AM9)</f>
        <v>0</v>
      </c>
      <c r="CF9" s="46">
        <f t="shared" ref="CF9:CF17" si="23">IF(AN9&gt;99,0,AN9)</f>
        <v>0</v>
      </c>
      <c r="CG9" s="46">
        <f t="shared" ref="CG9:CG17" si="24">IF(AP9&gt;99,199,AP9)</f>
        <v>0</v>
      </c>
      <c r="CH9" s="46">
        <f t="shared" ref="CH9:CH17" si="25">IF(AQ9&gt;99,0,AQ9)</f>
        <v>0</v>
      </c>
      <c r="CI9" s="46">
        <f t="shared" ref="CI9:CI17" si="26">CE9+CG9</f>
        <v>0</v>
      </c>
      <c r="CJ9" s="46">
        <f t="shared" ref="CJ9:CJ17" si="27">IF(AU9&gt;99,199,AU9)</f>
        <v>0</v>
      </c>
      <c r="CK9" s="46">
        <f t="shared" ref="CK9:CK17" si="28">IF(AV9&gt;99,0,AV9)</f>
        <v>0</v>
      </c>
      <c r="CL9" s="46">
        <f t="shared" ref="CL9:CL17" si="29">IF(AX9&gt;99,199,AX9)</f>
        <v>0</v>
      </c>
      <c r="CM9" s="46">
        <f t="shared" ref="CM9:CM17" si="30">IF(AY9&gt;99,0,AY9)</f>
        <v>0</v>
      </c>
      <c r="CN9" s="46">
        <f t="shared" ref="CN9:CN17" si="31">CJ9+CL9</f>
        <v>0</v>
      </c>
    </row>
    <row r="10" spans="1:92" x14ac:dyDescent="0.2">
      <c r="A10" s="8">
        <v>2</v>
      </c>
      <c r="B10" s="8" t="s">
        <v>147</v>
      </c>
      <c r="C10" s="8" t="s">
        <v>322</v>
      </c>
      <c r="D10" s="8" t="s">
        <v>148</v>
      </c>
      <c r="E10" s="8" t="s">
        <v>339</v>
      </c>
      <c r="F10" s="8" t="s">
        <v>149</v>
      </c>
      <c r="G10" s="95">
        <v>0</v>
      </c>
      <c r="H10" s="91">
        <v>68.58</v>
      </c>
      <c r="J10" s="101">
        <v>4</v>
      </c>
      <c r="K10" s="92">
        <v>36.78</v>
      </c>
      <c r="M10" s="72">
        <v>5</v>
      </c>
      <c r="N10" s="72">
        <v>5</v>
      </c>
      <c r="O10" s="104">
        <v>0</v>
      </c>
      <c r="P10" s="93">
        <v>57.19</v>
      </c>
      <c r="R10" s="104">
        <v>0</v>
      </c>
      <c r="S10" s="93">
        <v>44.85</v>
      </c>
      <c r="U10" s="73">
        <v>1</v>
      </c>
      <c r="V10" s="73">
        <v>1</v>
      </c>
      <c r="W10" s="120" t="s">
        <v>185</v>
      </c>
      <c r="AD10" s="72">
        <v>90</v>
      </c>
      <c r="BC10" s="14">
        <f t="shared" si="0"/>
        <v>96</v>
      </c>
      <c r="BD10" s="28">
        <f>IF($O$4&gt;0,(LARGE(($N10,$V10,$AD10,$AL10,$AT10,$BB10),1)),"0")</f>
        <v>90</v>
      </c>
      <c r="BE10" s="28">
        <f t="shared" si="1"/>
        <v>6</v>
      </c>
      <c r="BK10" s="46">
        <f t="shared" si="2"/>
        <v>0</v>
      </c>
      <c r="BL10" s="46">
        <f t="shared" si="3"/>
        <v>68.58</v>
      </c>
      <c r="BM10" s="46">
        <f t="shared" si="4"/>
        <v>4</v>
      </c>
      <c r="BN10" s="46">
        <f t="shared" si="5"/>
        <v>36.78</v>
      </c>
      <c r="BO10" s="46">
        <f t="shared" si="6"/>
        <v>4</v>
      </c>
      <c r="BP10" s="46">
        <f t="shared" si="7"/>
        <v>0</v>
      </c>
      <c r="BQ10" s="46">
        <f t="shared" si="8"/>
        <v>57.19</v>
      </c>
      <c r="BR10" s="46">
        <f t="shared" si="9"/>
        <v>0</v>
      </c>
      <c r="BS10" s="46">
        <f t="shared" si="10"/>
        <v>44.85</v>
      </c>
      <c r="BT10" s="46">
        <f t="shared" si="11"/>
        <v>0</v>
      </c>
      <c r="BU10" s="46">
        <f t="shared" si="12"/>
        <v>199</v>
      </c>
      <c r="BV10" s="46">
        <f t="shared" si="13"/>
        <v>0</v>
      </c>
      <c r="BW10" s="46">
        <f t="shared" si="14"/>
        <v>0</v>
      </c>
      <c r="BX10" s="46">
        <f t="shared" si="15"/>
        <v>0</v>
      </c>
      <c r="BY10" s="46">
        <f t="shared" si="16"/>
        <v>199</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195</v>
      </c>
      <c r="C11" s="8" t="s">
        <v>336</v>
      </c>
      <c r="D11" s="8" t="s">
        <v>196</v>
      </c>
      <c r="E11" s="8" t="s">
        <v>339</v>
      </c>
      <c r="F11" s="8" t="s">
        <v>181</v>
      </c>
      <c r="G11" s="95">
        <v>11</v>
      </c>
      <c r="H11" s="91">
        <v>95.12</v>
      </c>
      <c r="M11" s="72">
        <v>7</v>
      </c>
      <c r="N11" s="72">
        <v>7</v>
      </c>
      <c r="O11" s="104">
        <v>8</v>
      </c>
      <c r="P11" s="93">
        <v>56.92</v>
      </c>
      <c r="U11" s="73">
        <v>3</v>
      </c>
      <c r="V11" s="73">
        <v>3</v>
      </c>
      <c r="W11" s="95">
        <v>17</v>
      </c>
      <c r="X11" s="92">
        <v>80.53</v>
      </c>
      <c r="AC11" s="72">
        <v>4</v>
      </c>
      <c r="AD11" s="72">
        <v>4</v>
      </c>
      <c r="BC11" s="14">
        <f t="shared" si="0"/>
        <v>14</v>
      </c>
      <c r="BD11" s="28">
        <f>IF($O$4&gt;0,(LARGE(($N11,$V11,$AD11,$AL11,$AT11,$BB11),1)),"0")</f>
        <v>7</v>
      </c>
      <c r="BE11" s="28">
        <f t="shared" si="1"/>
        <v>7</v>
      </c>
      <c r="BK11" s="46">
        <f t="shared" si="2"/>
        <v>11</v>
      </c>
      <c r="BL11" s="46">
        <f t="shared" si="3"/>
        <v>95.12</v>
      </c>
      <c r="BM11" s="46">
        <f t="shared" si="4"/>
        <v>0</v>
      </c>
      <c r="BN11" s="46">
        <f t="shared" si="5"/>
        <v>0</v>
      </c>
      <c r="BO11" s="46">
        <f t="shared" si="6"/>
        <v>11</v>
      </c>
      <c r="BP11" s="46">
        <f t="shared" si="7"/>
        <v>8</v>
      </c>
      <c r="BQ11" s="46">
        <f t="shared" si="8"/>
        <v>56.92</v>
      </c>
      <c r="BR11" s="46">
        <f t="shared" si="9"/>
        <v>0</v>
      </c>
      <c r="BS11" s="46">
        <f t="shared" si="10"/>
        <v>0</v>
      </c>
      <c r="BT11" s="46">
        <f t="shared" si="11"/>
        <v>8</v>
      </c>
      <c r="BU11" s="46">
        <f t="shared" si="12"/>
        <v>17</v>
      </c>
      <c r="BV11" s="46">
        <f t="shared" si="13"/>
        <v>80.53</v>
      </c>
      <c r="BW11" s="46">
        <f t="shared" si="14"/>
        <v>0</v>
      </c>
      <c r="BX11" s="46">
        <f t="shared" si="15"/>
        <v>0</v>
      </c>
      <c r="BY11" s="46">
        <f t="shared" si="16"/>
        <v>17</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119" t="s">
        <v>470</v>
      </c>
      <c r="C12" s="119" t="s">
        <v>460</v>
      </c>
      <c r="D12" s="119" t="s">
        <v>461</v>
      </c>
      <c r="E12" s="119" t="s">
        <v>462</v>
      </c>
      <c r="F12" s="119" t="s">
        <v>465</v>
      </c>
      <c r="N12" s="72">
        <v>99</v>
      </c>
      <c r="V12" s="73">
        <v>99</v>
      </c>
      <c r="W12" s="95">
        <v>0</v>
      </c>
      <c r="X12" s="92">
        <v>67.55</v>
      </c>
      <c r="AC12" s="72">
        <v>1</v>
      </c>
      <c r="AD12" s="72">
        <v>1</v>
      </c>
      <c r="BC12" s="14">
        <f t="shared" si="0"/>
        <v>199</v>
      </c>
      <c r="BD12" s="28">
        <f>IF($O$4&gt;0,(LARGE(($N12,$V12,$AD12,$AL12,$AT12,$BB12),1)),"0")</f>
        <v>99</v>
      </c>
      <c r="BE12" s="28">
        <f t="shared" si="1"/>
        <v>100</v>
      </c>
      <c r="BK12" s="46">
        <f t="shared" si="2"/>
        <v>0</v>
      </c>
      <c r="BL12" s="46">
        <f t="shared" si="3"/>
        <v>0</v>
      </c>
      <c r="BM12" s="46">
        <f t="shared" si="4"/>
        <v>0</v>
      </c>
      <c r="BN12" s="46">
        <f t="shared" si="5"/>
        <v>0</v>
      </c>
      <c r="BO12" s="46">
        <f t="shared" si="6"/>
        <v>0</v>
      </c>
      <c r="BP12" s="46">
        <f t="shared" si="7"/>
        <v>0</v>
      </c>
      <c r="BQ12" s="46">
        <f t="shared" si="8"/>
        <v>0</v>
      </c>
      <c r="BR12" s="46">
        <f t="shared" si="9"/>
        <v>0</v>
      </c>
      <c r="BS12" s="46">
        <f t="shared" si="10"/>
        <v>0</v>
      </c>
      <c r="BT12" s="46">
        <f t="shared" si="11"/>
        <v>0</v>
      </c>
      <c r="BU12" s="46">
        <f t="shared" si="12"/>
        <v>0</v>
      </c>
      <c r="BV12" s="46">
        <f t="shared" si="13"/>
        <v>67.55</v>
      </c>
      <c r="BW12" s="46">
        <f t="shared" si="14"/>
        <v>0</v>
      </c>
      <c r="BX12" s="46">
        <f t="shared" si="15"/>
        <v>0</v>
      </c>
      <c r="BY12" s="46">
        <f t="shared" si="16"/>
        <v>0</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158</v>
      </c>
      <c r="C13" s="8" t="s">
        <v>327</v>
      </c>
      <c r="D13" s="8" t="s">
        <v>159</v>
      </c>
      <c r="E13" s="8" t="s">
        <v>339</v>
      </c>
      <c r="F13" s="8" t="s">
        <v>149</v>
      </c>
      <c r="G13" s="95">
        <v>0</v>
      </c>
      <c r="H13" s="91">
        <v>62.03</v>
      </c>
      <c r="J13" s="101">
        <v>0</v>
      </c>
      <c r="K13" s="92">
        <v>35.51</v>
      </c>
      <c r="M13" s="72">
        <v>1</v>
      </c>
      <c r="N13" s="72">
        <v>1</v>
      </c>
      <c r="V13" s="73">
        <v>99</v>
      </c>
      <c r="AD13" s="72">
        <v>99</v>
      </c>
      <c r="BC13" s="14">
        <f t="shared" si="0"/>
        <v>199</v>
      </c>
      <c r="BD13" s="28">
        <f>IF($O$4&gt;0,(LARGE(($N13,$V13,$AD13,$AL13,$AT13,$BB13),1)),"0")</f>
        <v>99</v>
      </c>
      <c r="BE13" s="28">
        <f t="shared" si="1"/>
        <v>100</v>
      </c>
      <c r="BK13" s="46">
        <f t="shared" si="2"/>
        <v>0</v>
      </c>
      <c r="BL13" s="46">
        <f t="shared" si="3"/>
        <v>62.03</v>
      </c>
      <c r="BM13" s="46">
        <f t="shared" si="4"/>
        <v>0</v>
      </c>
      <c r="BN13" s="46">
        <f t="shared" si="5"/>
        <v>35.51</v>
      </c>
      <c r="BO13" s="46">
        <f t="shared" si="6"/>
        <v>0</v>
      </c>
      <c r="BP13" s="46">
        <f t="shared" si="7"/>
        <v>0</v>
      </c>
      <c r="BQ13" s="46">
        <f t="shared" si="8"/>
        <v>0</v>
      </c>
      <c r="BR13" s="46">
        <f t="shared" si="9"/>
        <v>0</v>
      </c>
      <c r="BS13" s="46">
        <f t="shared" si="10"/>
        <v>0</v>
      </c>
      <c r="BT13" s="46">
        <f t="shared" si="11"/>
        <v>0</v>
      </c>
      <c r="BU13" s="46">
        <f t="shared" si="12"/>
        <v>0</v>
      </c>
      <c r="BV13" s="46">
        <f t="shared" si="13"/>
        <v>0</v>
      </c>
      <c r="BW13" s="46">
        <f t="shared" si="14"/>
        <v>0</v>
      </c>
      <c r="BX13" s="46">
        <f t="shared" si="15"/>
        <v>0</v>
      </c>
      <c r="BY13" s="46">
        <f t="shared" si="16"/>
        <v>0</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119" t="s">
        <v>471</v>
      </c>
      <c r="C14" s="119" t="s">
        <v>463</v>
      </c>
      <c r="D14" s="119" t="s">
        <v>464</v>
      </c>
      <c r="E14" s="119" t="s">
        <v>462</v>
      </c>
      <c r="F14" s="119" t="s">
        <v>466</v>
      </c>
      <c r="N14" s="72">
        <v>99</v>
      </c>
      <c r="V14" s="73">
        <v>99</v>
      </c>
      <c r="W14" s="95">
        <v>6</v>
      </c>
      <c r="X14" s="92">
        <v>84.16</v>
      </c>
      <c r="AC14" s="72">
        <v>2</v>
      </c>
      <c r="AD14" s="72">
        <v>2</v>
      </c>
      <c r="BC14" s="14">
        <f t="shared" si="0"/>
        <v>200</v>
      </c>
      <c r="BD14" s="28">
        <f>IF($O$4&gt;0,(LARGE(($N14,$V14,$AD14,$AL14,$AT14,$BB14),1)),"0")</f>
        <v>99</v>
      </c>
      <c r="BE14" s="28">
        <f t="shared" si="1"/>
        <v>101</v>
      </c>
      <c r="BK14" s="46">
        <f t="shared" si="2"/>
        <v>0</v>
      </c>
      <c r="BL14" s="46">
        <f t="shared" si="3"/>
        <v>0</v>
      </c>
      <c r="BM14" s="46">
        <f t="shared" si="4"/>
        <v>0</v>
      </c>
      <c r="BN14" s="46">
        <f t="shared" si="5"/>
        <v>0</v>
      </c>
      <c r="BO14" s="46">
        <f t="shared" si="6"/>
        <v>0</v>
      </c>
      <c r="BP14" s="46">
        <f t="shared" si="7"/>
        <v>0</v>
      </c>
      <c r="BQ14" s="46">
        <f t="shared" si="8"/>
        <v>0</v>
      </c>
      <c r="BR14" s="46">
        <f t="shared" si="9"/>
        <v>0</v>
      </c>
      <c r="BS14" s="46">
        <f t="shared" si="10"/>
        <v>0</v>
      </c>
      <c r="BT14" s="46">
        <f t="shared" si="11"/>
        <v>0</v>
      </c>
      <c r="BU14" s="46">
        <f t="shared" si="12"/>
        <v>6</v>
      </c>
      <c r="BV14" s="46">
        <f t="shared" si="13"/>
        <v>84.16</v>
      </c>
      <c r="BW14" s="46">
        <f t="shared" si="14"/>
        <v>0</v>
      </c>
      <c r="BX14" s="46">
        <f t="shared" si="15"/>
        <v>0</v>
      </c>
      <c r="BY14" s="46">
        <f t="shared" si="16"/>
        <v>6</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row r="15" spans="1:92" x14ac:dyDescent="0.2">
      <c r="A15" s="8">
        <v>7</v>
      </c>
      <c r="B15" s="8" t="s">
        <v>144</v>
      </c>
      <c r="C15" s="8" t="s">
        <v>320</v>
      </c>
      <c r="D15" s="8" t="s">
        <v>145</v>
      </c>
      <c r="E15" s="8" t="s">
        <v>342</v>
      </c>
      <c r="F15" s="8" t="s">
        <v>146</v>
      </c>
      <c r="G15" s="95">
        <v>0</v>
      </c>
      <c r="H15" s="91">
        <v>60.25</v>
      </c>
      <c r="J15" s="101">
        <v>4</v>
      </c>
      <c r="K15" s="92">
        <v>33.369999999999997</v>
      </c>
      <c r="M15" s="72">
        <v>3</v>
      </c>
      <c r="N15" s="72">
        <v>3</v>
      </c>
      <c r="V15" s="73">
        <v>99</v>
      </c>
      <c r="AD15" s="72">
        <v>99</v>
      </c>
      <c r="BC15" s="14">
        <f t="shared" si="0"/>
        <v>201</v>
      </c>
      <c r="BD15" s="28">
        <f>IF($O$4&gt;0,(LARGE(($N15,$V15,$AD15,$AL15,$AT15,$BB15),1)),"0")</f>
        <v>99</v>
      </c>
      <c r="BE15" s="28">
        <f t="shared" si="1"/>
        <v>102</v>
      </c>
      <c r="BK15" s="46">
        <f t="shared" si="2"/>
        <v>0</v>
      </c>
      <c r="BL15" s="46">
        <f t="shared" si="3"/>
        <v>60.25</v>
      </c>
      <c r="BM15" s="46">
        <f t="shared" si="4"/>
        <v>4</v>
      </c>
      <c r="BN15" s="46">
        <f t="shared" si="5"/>
        <v>33.369999999999997</v>
      </c>
      <c r="BO15" s="46">
        <f t="shared" si="6"/>
        <v>4</v>
      </c>
      <c r="BP15" s="46">
        <f t="shared" si="7"/>
        <v>0</v>
      </c>
      <c r="BQ15" s="46">
        <f t="shared" si="8"/>
        <v>0</v>
      </c>
      <c r="BR15" s="46">
        <f t="shared" si="9"/>
        <v>0</v>
      </c>
      <c r="BS15" s="46">
        <f t="shared" si="10"/>
        <v>0</v>
      </c>
      <c r="BT15" s="46">
        <f t="shared" si="11"/>
        <v>0</v>
      </c>
      <c r="BU15" s="46">
        <f t="shared" si="12"/>
        <v>0</v>
      </c>
      <c r="BV15" s="46">
        <f t="shared" si="13"/>
        <v>0</v>
      </c>
      <c r="BW15" s="46">
        <f t="shared" si="14"/>
        <v>0</v>
      </c>
      <c r="BX15" s="46">
        <f t="shared" si="15"/>
        <v>0</v>
      </c>
      <c r="BY15" s="46">
        <f t="shared" si="16"/>
        <v>0</v>
      </c>
      <c r="BZ15" s="46">
        <f t="shared" si="17"/>
        <v>0</v>
      </c>
      <c r="CA15" s="46">
        <f t="shared" si="18"/>
        <v>0</v>
      </c>
      <c r="CB15" s="46">
        <f t="shared" si="19"/>
        <v>0</v>
      </c>
      <c r="CC15" s="46">
        <f t="shared" si="20"/>
        <v>0</v>
      </c>
      <c r="CD15" s="46">
        <f t="shared" si="21"/>
        <v>0</v>
      </c>
      <c r="CE15" s="46">
        <f t="shared" si="22"/>
        <v>0</v>
      </c>
      <c r="CF15" s="46">
        <f t="shared" si="23"/>
        <v>0</v>
      </c>
      <c r="CG15" s="46">
        <f t="shared" si="24"/>
        <v>0</v>
      </c>
      <c r="CH15" s="46">
        <f t="shared" si="25"/>
        <v>0</v>
      </c>
      <c r="CI15" s="46">
        <f t="shared" si="26"/>
        <v>0</v>
      </c>
      <c r="CJ15" s="46">
        <f t="shared" si="27"/>
        <v>0</v>
      </c>
      <c r="CK15" s="46">
        <f t="shared" si="28"/>
        <v>0</v>
      </c>
      <c r="CL15" s="46">
        <f t="shared" si="29"/>
        <v>0</v>
      </c>
      <c r="CM15" s="46">
        <f t="shared" si="30"/>
        <v>0</v>
      </c>
      <c r="CN15" s="46">
        <f t="shared" si="31"/>
        <v>0</v>
      </c>
    </row>
    <row r="16" spans="1:92" x14ac:dyDescent="0.2">
      <c r="A16" s="8">
        <v>8</v>
      </c>
      <c r="B16" s="8" t="s">
        <v>193</v>
      </c>
      <c r="C16" s="8" t="s">
        <v>336</v>
      </c>
      <c r="D16" s="8" t="s">
        <v>194</v>
      </c>
      <c r="E16" s="8" t="s">
        <v>339</v>
      </c>
      <c r="F16" s="8" t="s">
        <v>181</v>
      </c>
      <c r="G16" s="95">
        <v>0</v>
      </c>
      <c r="H16" s="91">
        <v>63.94</v>
      </c>
      <c r="J16" s="101">
        <v>4</v>
      </c>
      <c r="K16" s="92">
        <v>36.5</v>
      </c>
      <c r="M16" s="72">
        <v>4</v>
      </c>
      <c r="N16" s="72">
        <v>4</v>
      </c>
      <c r="V16" s="73">
        <v>99</v>
      </c>
      <c r="AD16" s="72">
        <v>99</v>
      </c>
      <c r="BC16" s="14">
        <f t="shared" si="0"/>
        <v>202</v>
      </c>
      <c r="BD16" s="28">
        <f>IF($O$4&gt;0,(LARGE(($N16,$V16,$AD16,$AL16,$AT16,$BB16),1)),"0")</f>
        <v>99</v>
      </c>
      <c r="BE16" s="28">
        <f t="shared" si="1"/>
        <v>103</v>
      </c>
      <c r="BK16" s="46">
        <f t="shared" si="2"/>
        <v>0</v>
      </c>
      <c r="BL16" s="46">
        <f t="shared" si="3"/>
        <v>63.94</v>
      </c>
      <c r="BM16" s="46">
        <f t="shared" si="4"/>
        <v>4</v>
      </c>
      <c r="BN16" s="46">
        <f t="shared" si="5"/>
        <v>36.5</v>
      </c>
      <c r="BO16" s="46">
        <f t="shared" si="6"/>
        <v>4</v>
      </c>
      <c r="BP16" s="46">
        <f t="shared" si="7"/>
        <v>0</v>
      </c>
      <c r="BQ16" s="46">
        <f t="shared" si="8"/>
        <v>0</v>
      </c>
      <c r="BR16" s="46">
        <f t="shared" si="9"/>
        <v>0</v>
      </c>
      <c r="BS16" s="46">
        <f t="shared" si="10"/>
        <v>0</v>
      </c>
      <c r="BT16" s="46">
        <f t="shared" si="11"/>
        <v>0</v>
      </c>
      <c r="BU16" s="46">
        <f t="shared" si="12"/>
        <v>0</v>
      </c>
      <c r="BV16" s="46">
        <f t="shared" si="13"/>
        <v>0</v>
      </c>
      <c r="BW16" s="46">
        <f t="shared" si="14"/>
        <v>0</v>
      </c>
      <c r="BX16" s="46">
        <f t="shared" si="15"/>
        <v>0</v>
      </c>
      <c r="BY16" s="46">
        <f t="shared" si="16"/>
        <v>0</v>
      </c>
      <c r="BZ16" s="46">
        <f t="shared" si="17"/>
        <v>0</v>
      </c>
      <c r="CA16" s="46">
        <f t="shared" si="18"/>
        <v>0</v>
      </c>
      <c r="CB16" s="46">
        <f t="shared" si="19"/>
        <v>0</v>
      </c>
      <c r="CC16" s="46">
        <f t="shared" si="20"/>
        <v>0</v>
      </c>
      <c r="CD16" s="46">
        <f t="shared" si="21"/>
        <v>0</v>
      </c>
      <c r="CE16" s="46">
        <f t="shared" si="22"/>
        <v>0</v>
      </c>
      <c r="CF16" s="46">
        <f t="shared" si="23"/>
        <v>0</v>
      </c>
      <c r="CG16" s="46">
        <f t="shared" si="24"/>
        <v>0</v>
      </c>
      <c r="CH16" s="46">
        <f t="shared" si="25"/>
        <v>0</v>
      </c>
      <c r="CI16" s="46">
        <f t="shared" si="26"/>
        <v>0</v>
      </c>
      <c r="CJ16" s="46">
        <f t="shared" si="27"/>
        <v>0</v>
      </c>
      <c r="CK16" s="46">
        <f t="shared" si="28"/>
        <v>0</v>
      </c>
      <c r="CL16" s="46">
        <f t="shared" si="29"/>
        <v>0</v>
      </c>
      <c r="CM16" s="46">
        <f t="shared" si="30"/>
        <v>0</v>
      </c>
      <c r="CN16" s="46">
        <f t="shared" si="31"/>
        <v>0</v>
      </c>
    </row>
    <row r="17" spans="1:92" x14ac:dyDescent="0.2">
      <c r="A17" s="8">
        <v>9</v>
      </c>
      <c r="B17" s="8" t="s">
        <v>150</v>
      </c>
      <c r="C17" s="8" t="s">
        <v>323</v>
      </c>
      <c r="D17" s="8" t="s">
        <v>151</v>
      </c>
      <c r="E17" s="8" t="s">
        <v>339</v>
      </c>
      <c r="F17" s="8" t="s">
        <v>149</v>
      </c>
      <c r="G17" s="95">
        <v>0</v>
      </c>
      <c r="H17" s="91">
        <v>65.33</v>
      </c>
      <c r="J17" s="101">
        <v>4</v>
      </c>
      <c r="K17" s="92">
        <v>36.799999999999997</v>
      </c>
      <c r="M17" s="72">
        <v>6</v>
      </c>
      <c r="N17" s="72">
        <v>6</v>
      </c>
      <c r="V17" s="73">
        <v>99</v>
      </c>
      <c r="AD17" s="72">
        <v>99</v>
      </c>
      <c r="BC17" s="14">
        <f t="shared" si="0"/>
        <v>204</v>
      </c>
      <c r="BD17" s="28">
        <f>IF($O$4&gt;0,(LARGE(($N17,$V17,$AD17,$AL17,$AT17,$BB17),1)),"0")</f>
        <v>99</v>
      </c>
      <c r="BE17" s="28">
        <f t="shared" si="1"/>
        <v>105</v>
      </c>
      <c r="BK17" s="46">
        <f t="shared" si="2"/>
        <v>0</v>
      </c>
      <c r="BL17" s="46">
        <f t="shared" si="3"/>
        <v>65.33</v>
      </c>
      <c r="BM17" s="46">
        <f t="shared" si="4"/>
        <v>4</v>
      </c>
      <c r="BN17" s="46">
        <f t="shared" si="5"/>
        <v>36.799999999999997</v>
      </c>
      <c r="BO17" s="46">
        <f t="shared" si="6"/>
        <v>4</v>
      </c>
      <c r="BP17" s="46">
        <f t="shared" si="7"/>
        <v>0</v>
      </c>
      <c r="BQ17" s="46">
        <f t="shared" si="8"/>
        <v>0</v>
      </c>
      <c r="BR17" s="46">
        <f t="shared" si="9"/>
        <v>0</v>
      </c>
      <c r="BS17" s="46">
        <f t="shared" si="10"/>
        <v>0</v>
      </c>
      <c r="BT17" s="46">
        <f t="shared" si="11"/>
        <v>0</v>
      </c>
      <c r="BU17" s="46">
        <f t="shared" si="12"/>
        <v>0</v>
      </c>
      <c r="BV17" s="46">
        <f t="shared" si="13"/>
        <v>0</v>
      </c>
      <c r="BW17" s="46">
        <f t="shared" si="14"/>
        <v>0</v>
      </c>
      <c r="BX17" s="46">
        <f t="shared" si="15"/>
        <v>0</v>
      </c>
      <c r="BY17" s="46">
        <f t="shared" si="16"/>
        <v>0</v>
      </c>
      <c r="BZ17" s="46">
        <f t="shared" si="17"/>
        <v>0</v>
      </c>
      <c r="CA17" s="46">
        <f t="shared" si="18"/>
        <v>0</v>
      </c>
      <c r="CB17" s="46">
        <f t="shared" si="19"/>
        <v>0</v>
      </c>
      <c r="CC17" s="46">
        <f t="shared" si="20"/>
        <v>0</v>
      </c>
      <c r="CD17" s="46">
        <f t="shared" si="21"/>
        <v>0</v>
      </c>
      <c r="CE17" s="46">
        <f t="shared" si="22"/>
        <v>0</v>
      </c>
      <c r="CF17" s="46">
        <f t="shared" si="23"/>
        <v>0</v>
      </c>
      <c r="CG17" s="46">
        <f t="shared" si="24"/>
        <v>0</v>
      </c>
      <c r="CH17" s="46">
        <f t="shared" si="25"/>
        <v>0</v>
      </c>
      <c r="CI17" s="46">
        <f t="shared" si="26"/>
        <v>0</v>
      </c>
      <c r="CJ17" s="46">
        <f t="shared" si="27"/>
        <v>0</v>
      </c>
      <c r="CK17" s="46">
        <f t="shared" si="28"/>
        <v>0</v>
      </c>
      <c r="CL17" s="46">
        <f t="shared" si="29"/>
        <v>0</v>
      </c>
      <c r="CM17" s="46">
        <f t="shared" si="30"/>
        <v>0</v>
      </c>
      <c r="CN17" s="46">
        <f t="shared" si="31"/>
        <v>0</v>
      </c>
    </row>
  </sheetData>
  <sheetProtection sheet="1" objects="1" scenarios="1"/>
  <sortState ref="A9:XFD18">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operator="lessThan" allowBlank="1" showInputMessage="1" showErrorMessage="1" sqref="O1:O2 AE1:AE2 AU1:AU2 AU9:AU65466 AE9:AE65466 O9:O65466"/>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list" allowBlank="1" showInputMessage="1" showErrorMessage="1" sqref="BH1:BH2 BH9:BH65466">
      <formula1>"ja,nee"</formula1>
    </dataValidation>
    <dataValidation type="whole" operator="lessThan" allowBlank="1" showInputMessage="1" showErrorMessage="1" sqref="BG6">
      <formula1>340</formula1>
    </dataValidation>
    <dataValidation type="whole" operator="lessThan" allowBlank="1" showInputMessage="1" showErrorMessage="1" sqref="BG5">
      <formula1>9</formula1>
    </dataValidation>
    <dataValidation type="whole" allowBlank="1" showInputMessage="1" showErrorMessage="1" sqref="BG4">
      <formula1>1</formula1>
      <formula2>2</formula2>
    </dataValidation>
    <dataValidation type="whole" allowBlank="1" showInputMessage="1" showErrorMessage="1" sqref="BG3">
      <formula1>1</formula1>
      <formula2>4</formula2>
    </dataValidation>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6914"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66915"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66916"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6917"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6918"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6919"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6920"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6921"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6922"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6923"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6924"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6925"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66926"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66927"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66928"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6929"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66930"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66931"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66932"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pageSetUpPr fitToPage="1"/>
  </sheetPr>
  <dimension ref="A1:CN10"/>
  <sheetViews>
    <sheetView workbookViewId="0">
      <pane xSplit="5" ySplit="8" topLeftCell="F9" activePane="bottomRight" state="frozen"/>
      <selection pane="topRight" activeCell="F1" sqref="F1"/>
      <selection pane="bottomLeft" activeCell="A9" sqref="A9"/>
      <selection pane="bottomRight" activeCell="G9" sqref="G9"/>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8"/>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55</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125</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C9" s="119" t="s">
        <v>122</v>
      </c>
      <c r="D9" s="119" t="s">
        <v>122</v>
      </c>
      <c r="E9" s="119" t="s">
        <v>122</v>
      </c>
      <c r="F9" s="119" t="s">
        <v>122</v>
      </c>
    </row>
    <row r="10" spans="1:92" x14ac:dyDescent="0.2">
      <c r="C10" s="119" t="s">
        <v>122</v>
      </c>
      <c r="D10" s="119" t="s">
        <v>122</v>
      </c>
      <c r="E10" s="119" t="s">
        <v>122</v>
      </c>
      <c r="F10" s="119" t="s">
        <v>122</v>
      </c>
    </row>
  </sheetData>
  <sheetProtection sheet="1" objects="1" scenarios="1"/>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536">
      <formula1>"ja,nee"</formula1>
    </dataValidation>
    <dataValidation type="decimal" allowBlank="1" showInputMessage="1" showErrorMessage="1" sqref="H1:H2 K1:K2 P1:P2 S1:S2 X1:X2 AA1:AA2 AI1:AI2 AF1:AF2 AN1:AN2 AQ1:AQ2 AY1:AY2 AV1:AV2 AI9:AI65536 H9:H65536 AA9:AA65536 X9:X65536 P9:P65536 S9:S65536 K9:K65536 AF9:AF65536 AQ9:AQ65536 AN9:AN65536 AY9:AY65536 AV9:AV65536">
      <formula1>0</formula1>
      <formula2>100</formula2>
    </dataValidation>
    <dataValidation type="decimal" allowBlank="1" showInputMessage="1" showErrorMessage="1" sqref="L1:L2 I1:I2 T1:T2 Q1:Q2 AG1:AG2 AB1:AB2 Y1:Y2 AJ1:AJ2 AR1:AR2 AO1:AO2 AW1:AW2 AZ1:AZ2 L9:L65536 Y9:Y65536 T9:T65536 I9:I65536 AB9:AB65536 AG9:AG65536 Q9:Q65536 AJ9:AJ65536 AO9:AO65536 AR9:AR65536 AW9:AW65536 AZ9:AZ65536">
      <formula1>0</formula1>
      <formula2>10</formula2>
    </dataValidation>
    <dataValidation operator="lessThan" allowBlank="1" showInputMessage="1" showErrorMessage="1" sqref="O1:O2 AE1:AE2 AU1:AU2 O9:O65536 AE9:AE65536 AU9:AU65536"/>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8722"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58723"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58724"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8725"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58726"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58727"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58728"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58729"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8730"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58731"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8732"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58733"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58734"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58735"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58736"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58737"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58738"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58739"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58740"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1">
    <pageSetUpPr fitToPage="1"/>
  </sheetPr>
  <dimension ref="A1:CN8"/>
  <sheetViews>
    <sheetView workbookViewId="0">
      <pane xSplit="5" ySplit="8" topLeftCell="F9" activePane="bottomRight" state="frozen"/>
      <selection pane="topRight" activeCell="F1" sqref="F1"/>
      <selection pane="bottomLeft" activeCell="A9" sqref="A9"/>
      <selection pane="bottomRight" activeCell="D12" sqref="D12"/>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8"/>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126</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3" t="s">
        <v>127</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sheetData>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536">
      <formula1>"ja,nee"</formula1>
    </dataValidation>
    <dataValidation type="decimal" allowBlank="1" showInputMessage="1" showErrorMessage="1" sqref="H1:H2 K1:K2 P1:P2 S1:S2 X1:X2 AA1:AA2 AI1:AI2 AF1:AF2 AN1:AN2 AQ1:AQ2 AY1:AY2 AV1:AV2 AV9:AV65536 AY9:AY65536 AN9:AN65536 AQ9:AQ65536 AF9:AF65536 K9:K65536 S9:S65536 P9:P65536 X9:X65536 AA9:AA65536 H9:H65536 AI9:AI65536">
      <formula1>0</formula1>
      <formula2>100</formula2>
    </dataValidation>
    <dataValidation type="decimal" allowBlank="1" showInputMessage="1" showErrorMessage="1" sqref="L1:L2 I1:I2 T1:T2 Q1:Q2 AG1:AG2 AB1:AB2 Y1:Y2 AJ1:AJ2 AR1:AR2 AO1:AO2 AW1:AW2 AZ1:AZ2 AZ9:AZ65536 AW9:AW65536 AR9:AR65536 AO9:AO65536 AJ9:AJ65536 Q9:Q65536 AG9:AG65536 AB9:AB65536 I9:I65536 T9:T65536 Y9:Y65536 L9:L65536">
      <formula1>0</formula1>
      <formula2>10</formula2>
    </dataValidation>
    <dataValidation operator="lessThan" allowBlank="1" showInputMessage="1" showErrorMessage="1" sqref="O1:O2 AE1:AE2 AU1:AU2 AU9:AU65536 AE9:AE65536 O9:O65536"/>
  </dataValidations>
  <printOptions headings="1" gridLines="1"/>
  <pageMargins left="0.19685039370078741" right="0" top="0.98425196850393704" bottom="0.98425196850393704" header="0.51181102362204722" footer="0.51181102362204722"/>
  <pageSetup paperSize="9" scale="87" fitToWidth="3"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7938"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67939"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67940"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7941"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7942"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7943"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7944"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7945"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7946"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7947"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7948"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7949"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67950" r:id="rId17" name="Button 14">
              <controlPr defaultSize="0" print="0" autoFill="0" autoPict="0" macro="[0]!Sort_Punten_3">
                <anchor moveWithCells="1" sizeWithCells="1">
                  <from>
                    <xdr:col>30</xdr:col>
                    <xdr:colOff>0</xdr:colOff>
                    <xdr:row>6</xdr:row>
                    <xdr:rowOff>152400</xdr:rowOff>
                  </from>
                  <to>
                    <xdr:col>30</xdr:col>
                    <xdr:colOff>0</xdr:colOff>
                    <xdr:row>7</xdr:row>
                    <xdr:rowOff>161925</xdr:rowOff>
                  </to>
                </anchor>
              </controlPr>
            </control>
          </mc:Choice>
        </mc:AlternateContent>
        <mc:AlternateContent xmlns:mc="http://schemas.openxmlformats.org/markup-compatibility/2006">
          <mc:Choice Requires="x14">
            <control shapeId="167951" r:id="rId18" name="Button 15">
              <controlPr defaultSize="0" print="0" autoFill="0" autoPict="0" macro="[0]!Sort_Pl_Punten_5">
                <anchor moveWithCells="1" sizeWithCells="1">
                  <from>
                    <xdr:col>30</xdr:col>
                    <xdr:colOff>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7952"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7953" r:id="rId20" name="Button 17">
              <controlPr defaultSize="0" print="0" autoFill="0" autoPict="0" macro="[0]!Sort_Pl_Punten_4">
                <anchor moveWithCells="1" sizeWithCells="1">
                  <from>
                    <xdr:col>30</xdr:col>
                    <xdr:colOff>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7954" r:id="rId21" name="Button 18">
              <controlPr defaultSize="0" print="0" autoFill="0" autoPict="0" macro="[0]!Sort_Punten_5">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7955" r:id="rId22" name="Button 19">
              <controlPr defaultSize="0" print="0" autoFill="0" autoPict="0" macro="[0]!Sort_Punten_6">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7956" r:id="rId23" name="Button 20">
              <controlPr defaultSize="0" print="0" autoFill="0" autoPict="0" macro="[0]!Sort_Pl_Punten_6">
                <anchor moveWithCells="1" sizeWithCells="1">
                  <from>
                    <xdr:col>30</xdr:col>
                    <xdr:colOff>0</xdr:colOff>
                    <xdr:row>7</xdr:row>
                    <xdr:rowOff>9525</xdr:rowOff>
                  </from>
                  <to>
                    <xdr:col>30</xdr:col>
                    <xdr:colOff>0</xdr:colOff>
                    <xdr:row>8</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dimension ref="A1:K37"/>
  <sheetViews>
    <sheetView workbookViewId="0">
      <selection activeCell="C41" sqref="C41"/>
    </sheetView>
  </sheetViews>
  <sheetFormatPr defaultRowHeight="12.75" x14ac:dyDescent="0.2"/>
  <cols>
    <col min="1" max="1" width="6.85546875" style="1" bestFit="1" customWidth="1"/>
    <col min="2" max="2" width="10" style="1" customWidth="1"/>
    <col min="3" max="3" width="28.140625" style="1" customWidth="1"/>
    <col min="4" max="4" width="26.7109375" style="1" customWidth="1"/>
    <col min="5" max="5" width="7.85546875" style="1" bestFit="1" customWidth="1"/>
    <col min="6" max="6" width="4.140625" style="1" bestFit="1" customWidth="1"/>
    <col min="7" max="7" width="23.28515625" style="1" customWidth="1"/>
    <col min="8" max="8" width="8.7109375" style="1" customWidth="1"/>
    <col min="9" max="9" width="7.85546875" style="20" customWidth="1"/>
    <col min="10" max="10" width="7.5703125" style="1" customWidth="1"/>
    <col min="11" max="11" width="13.42578125" style="1" customWidth="1"/>
  </cols>
  <sheetData>
    <row r="1" spans="1:11" x14ac:dyDescent="0.2">
      <c r="A1" s="154" t="s">
        <v>29</v>
      </c>
      <c r="B1" s="155"/>
      <c r="C1" s="155"/>
      <c r="D1" s="155"/>
      <c r="E1" s="155"/>
      <c r="F1" s="155"/>
      <c r="G1" s="156"/>
      <c r="H1" s="130"/>
      <c r="I1" s="131"/>
      <c r="J1" s="21"/>
      <c r="K1" s="21"/>
    </row>
    <row r="2" spans="1:11" hidden="1" x14ac:dyDescent="0.2">
      <c r="A2" s="14"/>
      <c r="B2" s="14"/>
      <c r="C2" s="14"/>
      <c r="D2" s="14"/>
      <c r="E2" s="14"/>
      <c r="F2" s="14"/>
      <c r="G2" s="8"/>
      <c r="H2" s="8"/>
      <c r="I2" s="18"/>
      <c r="J2" s="14"/>
      <c r="K2" s="14"/>
    </row>
    <row r="3" spans="1:11" ht="25.5" customHeight="1" x14ac:dyDescent="0.2">
      <c r="A3" s="9" t="s">
        <v>8</v>
      </c>
      <c r="B3" s="183" t="s">
        <v>134</v>
      </c>
      <c r="C3" s="184"/>
      <c r="D3" s="22"/>
      <c r="E3" s="185"/>
      <c r="F3" s="185"/>
      <c r="G3" s="15"/>
      <c r="H3" s="186" t="s">
        <v>32</v>
      </c>
      <c r="I3" s="187"/>
      <c r="J3" s="23">
        <v>1</v>
      </c>
      <c r="K3" s="17"/>
    </row>
    <row r="4" spans="1:11" ht="25.5" x14ac:dyDescent="0.2">
      <c r="A4" s="3" t="s">
        <v>20</v>
      </c>
      <c r="B4" s="3" t="s">
        <v>6</v>
      </c>
      <c r="C4" s="3" t="s">
        <v>0</v>
      </c>
      <c r="D4" s="3" t="s">
        <v>1</v>
      </c>
      <c r="E4" s="3" t="s">
        <v>21</v>
      </c>
      <c r="F4" s="3" t="s">
        <v>23</v>
      </c>
      <c r="G4" s="3" t="s">
        <v>24</v>
      </c>
      <c r="H4" s="16" t="s">
        <v>30</v>
      </c>
      <c r="I4" s="19"/>
      <c r="J4" s="10" t="s">
        <v>31</v>
      </c>
      <c r="K4" s="3" t="s">
        <v>25</v>
      </c>
    </row>
    <row r="5" spans="1:11" x14ac:dyDescent="0.2">
      <c r="A5" s="6"/>
      <c r="B5" s="6"/>
      <c r="C5" s="6"/>
      <c r="D5" s="6"/>
      <c r="E5" s="6"/>
      <c r="F5" s="6"/>
    </row>
    <row r="7" spans="1:11" x14ac:dyDescent="0.2">
      <c r="C7" s="1" t="s">
        <v>473</v>
      </c>
    </row>
    <row r="8" spans="1:11" x14ac:dyDescent="0.2">
      <c r="A8" s="1">
        <v>1</v>
      </c>
      <c r="B8" s="1" t="s">
        <v>202</v>
      </c>
      <c r="C8" s="1" t="s">
        <v>346</v>
      </c>
      <c r="D8" s="1" t="s">
        <v>203</v>
      </c>
      <c r="E8" s="1" t="s">
        <v>26</v>
      </c>
      <c r="F8" s="1" t="s">
        <v>347</v>
      </c>
      <c r="G8" s="1" t="s">
        <v>181</v>
      </c>
      <c r="H8" s="1">
        <v>3</v>
      </c>
      <c r="J8" s="1">
        <v>7</v>
      </c>
      <c r="K8" s="1" t="s">
        <v>467</v>
      </c>
    </row>
    <row r="10" spans="1:11" x14ac:dyDescent="0.2">
      <c r="C10" s="1" t="s">
        <v>474</v>
      </c>
    </row>
    <row r="11" spans="1:11" x14ac:dyDescent="0.2">
      <c r="A11" s="1">
        <v>1</v>
      </c>
      <c r="B11" s="1" t="s">
        <v>197</v>
      </c>
      <c r="C11" s="1" t="s">
        <v>343</v>
      </c>
      <c r="D11" s="1" t="s">
        <v>198</v>
      </c>
      <c r="E11" s="1" t="s">
        <v>26</v>
      </c>
      <c r="F11" s="1" t="s">
        <v>344</v>
      </c>
      <c r="G11" s="1" t="s">
        <v>199</v>
      </c>
      <c r="H11" s="1">
        <v>3</v>
      </c>
      <c r="J11" s="1">
        <v>6</v>
      </c>
      <c r="K11" s="1" t="s">
        <v>467</v>
      </c>
    </row>
    <row r="13" spans="1:11" x14ac:dyDescent="0.2">
      <c r="C13" s="1" t="s">
        <v>475</v>
      </c>
    </row>
    <row r="14" spans="1:11" x14ac:dyDescent="0.2">
      <c r="A14" s="1">
        <v>1</v>
      </c>
      <c r="B14" s="1" t="s">
        <v>233</v>
      </c>
      <c r="C14" s="1" t="s">
        <v>360</v>
      </c>
      <c r="D14" s="1" t="s">
        <v>234</v>
      </c>
      <c r="E14" s="1" t="s">
        <v>26</v>
      </c>
      <c r="F14" s="1" t="s">
        <v>361</v>
      </c>
      <c r="G14" s="1" t="s">
        <v>143</v>
      </c>
      <c r="H14" s="1">
        <v>3</v>
      </c>
      <c r="J14" s="1">
        <v>7</v>
      </c>
      <c r="K14" s="1" t="s">
        <v>467</v>
      </c>
    </row>
    <row r="16" spans="1:11" x14ac:dyDescent="0.2">
      <c r="C16" s="1" t="s">
        <v>476</v>
      </c>
    </row>
    <row r="17" spans="1:11" x14ac:dyDescent="0.2">
      <c r="A17" s="1">
        <v>1</v>
      </c>
      <c r="B17" s="1" t="s">
        <v>273</v>
      </c>
      <c r="C17" s="1" t="s">
        <v>378</v>
      </c>
      <c r="D17" s="1" t="s">
        <v>274</v>
      </c>
      <c r="E17" s="1" t="s">
        <v>34</v>
      </c>
      <c r="F17" s="1" t="s">
        <v>379</v>
      </c>
      <c r="G17" s="1" t="s">
        <v>184</v>
      </c>
      <c r="H17" s="1">
        <v>3</v>
      </c>
      <c r="J17" s="1">
        <v>5</v>
      </c>
      <c r="K17" s="1" t="s">
        <v>467</v>
      </c>
    </row>
    <row r="19" spans="1:11" x14ac:dyDescent="0.2">
      <c r="C19" s="1" t="s">
        <v>477</v>
      </c>
    </row>
    <row r="20" spans="1:11" x14ac:dyDescent="0.2">
      <c r="A20" s="1">
        <v>1</v>
      </c>
      <c r="B20" s="1" t="s">
        <v>271</v>
      </c>
      <c r="C20" s="1" t="s">
        <v>375</v>
      </c>
      <c r="D20" s="1" t="s">
        <v>272</v>
      </c>
      <c r="E20" s="1" t="s">
        <v>34</v>
      </c>
      <c r="F20" s="1" t="s">
        <v>377</v>
      </c>
      <c r="G20" s="1" t="s">
        <v>184</v>
      </c>
      <c r="H20" s="1">
        <v>3</v>
      </c>
      <c r="J20" s="1">
        <v>6</v>
      </c>
      <c r="K20" s="1" t="s">
        <v>467</v>
      </c>
    </row>
    <row r="22" spans="1:11" x14ac:dyDescent="0.2">
      <c r="C22" s="1" t="s">
        <v>478</v>
      </c>
    </row>
    <row r="23" spans="1:11" x14ac:dyDescent="0.2">
      <c r="A23" s="1">
        <v>1</v>
      </c>
      <c r="B23" s="1" t="s">
        <v>281</v>
      </c>
      <c r="C23" s="1" t="s">
        <v>383</v>
      </c>
      <c r="D23" s="1" t="s">
        <v>282</v>
      </c>
      <c r="E23" s="1" t="s">
        <v>34</v>
      </c>
      <c r="F23" s="1" t="s">
        <v>384</v>
      </c>
      <c r="G23" s="1" t="s">
        <v>149</v>
      </c>
      <c r="H23" s="1">
        <v>2</v>
      </c>
      <c r="J23" s="1">
        <v>10</v>
      </c>
      <c r="K23" s="1" t="s">
        <v>467</v>
      </c>
    </row>
    <row r="25" spans="1:11" x14ac:dyDescent="0.2">
      <c r="C25" s="1" t="s">
        <v>479</v>
      </c>
    </row>
    <row r="26" spans="1:11" x14ac:dyDescent="0.2">
      <c r="A26" s="1">
        <v>1</v>
      </c>
      <c r="B26" s="1" t="s">
        <v>155</v>
      </c>
      <c r="C26" s="1" t="s">
        <v>326</v>
      </c>
      <c r="D26" s="1" t="s">
        <v>156</v>
      </c>
      <c r="E26" s="1" t="s">
        <v>53</v>
      </c>
      <c r="F26" s="1" t="s">
        <v>325</v>
      </c>
      <c r="G26" s="1" t="s">
        <v>157</v>
      </c>
      <c r="H26" s="1">
        <v>2</v>
      </c>
      <c r="J26" s="1">
        <v>4</v>
      </c>
      <c r="K26" s="1" t="s">
        <v>467</v>
      </c>
    </row>
    <row r="28" spans="1:11" x14ac:dyDescent="0.2">
      <c r="C28" s="1" t="s">
        <v>480</v>
      </c>
    </row>
    <row r="29" spans="1:11" x14ac:dyDescent="0.2">
      <c r="A29" s="1">
        <v>1</v>
      </c>
      <c r="B29" s="1" t="s">
        <v>141</v>
      </c>
      <c r="C29" s="1" t="s">
        <v>318</v>
      </c>
      <c r="D29" s="1" t="s">
        <v>142</v>
      </c>
      <c r="E29" s="1" t="s">
        <v>53</v>
      </c>
      <c r="F29" s="1" t="s">
        <v>319</v>
      </c>
      <c r="G29" s="1" t="s">
        <v>143</v>
      </c>
      <c r="H29" s="1">
        <v>2</v>
      </c>
      <c r="J29" s="1">
        <v>4</v>
      </c>
      <c r="K29" s="1" t="s">
        <v>467</v>
      </c>
    </row>
    <row r="31" spans="1:11" x14ac:dyDescent="0.2">
      <c r="C31" s="1" t="s">
        <v>481</v>
      </c>
    </row>
    <row r="32" spans="1:11" x14ac:dyDescent="0.2">
      <c r="A32" s="1">
        <v>1</v>
      </c>
      <c r="B32" s="1" t="s">
        <v>190</v>
      </c>
      <c r="C32" s="1" t="s">
        <v>432</v>
      </c>
      <c r="D32" s="1" t="s">
        <v>191</v>
      </c>
      <c r="E32" s="1" t="s">
        <v>54</v>
      </c>
      <c r="F32" s="1" t="s">
        <v>341</v>
      </c>
      <c r="G32" s="1" t="s">
        <v>192</v>
      </c>
      <c r="H32" s="1">
        <v>2</v>
      </c>
      <c r="J32" s="1">
        <v>3</v>
      </c>
      <c r="K32" s="1" t="s">
        <v>467</v>
      </c>
    </row>
    <row r="34" spans="1:11" x14ac:dyDescent="0.2">
      <c r="C34" s="1" t="s">
        <v>482</v>
      </c>
    </row>
    <row r="35" spans="1:11" x14ac:dyDescent="0.2">
      <c r="A35" s="1">
        <v>1</v>
      </c>
      <c r="B35" s="1" t="s">
        <v>188</v>
      </c>
      <c r="C35" s="1" t="s">
        <v>340</v>
      </c>
      <c r="D35" s="1" t="s">
        <v>189</v>
      </c>
      <c r="E35" s="1" t="s">
        <v>54</v>
      </c>
      <c r="F35" s="1" t="s">
        <v>339</v>
      </c>
      <c r="G35" s="1" t="s">
        <v>166</v>
      </c>
      <c r="H35" s="1">
        <v>4</v>
      </c>
      <c r="J35" s="1">
        <v>7</v>
      </c>
      <c r="K35" s="1" t="s">
        <v>467</v>
      </c>
    </row>
    <row r="37" spans="1:11" x14ac:dyDescent="0.2">
      <c r="C37" s="1" t="s">
        <v>483</v>
      </c>
    </row>
  </sheetData>
  <sheetProtection sheet="1" objects="1" scenarios="1"/>
  <mergeCells count="5">
    <mergeCell ref="B3:C3"/>
    <mergeCell ref="E3:F3"/>
    <mergeCell ref="H3:I3"/>
    <mergeCell ref="A1:G1"/>
    <mergeCell ref="H1:I1"/>
  </mergeCells>
  <phoneticPr fontId="0" type="noConversion"/>
  <dataValidations disablePrompts="1" count="1">
    <dataValidation type="whole" operator="lessThan" allowBlank="1" showInputMessage="1" showErrorMessage="1" sqref="J3">
      <formula1>99</formula1>
    </dataValidation>
  </dataValidations>
  <printOptions gridLines="1"/>
  <pageMargins left="0.19685039370078741" right="0.19685039370078741" top="0.98425196850393704" bottom="0.98425196850393704"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Button 1">
              <controlPr defaultSize="0" print="0" autoFill="0" autoPict="0" macro="[0]!Kampioenen">
                <anchor moveWithCells="1" sizeWithCells="1">
                  <from>
                    <xdr:col>3</xdr:col>
                    <xdr:colOff>9525</xdr:colOff>
                    <xdr:row>2</xdr:row>
                    <xdr:rowOff>0</xdr:rowOff>
                  </from>
                  <to>
                    <xdr:col>3</xdr:col>
                    <xdr:colOff>1771650</xdr:colOff>
                    <xdr:row>2</xdr:row>
                    <xdr:rowOff>314325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N8"/>
  <sheetViews>
    <sheetView workbookViewId="0">
      <pane ySplit="8" topLeftCell="A19" activePane="bottomLeft" state="frozen"/>
      <selection pane="bottomLeft" activeCell="E38" sqref="E38"/>
    </sheetView>
  </sheetViews>
  <sheetFormatPr defaultRowHeight="12.75" x14ac:dyDescent="0.2"/>
  <cols>
    <col min="1" max="1" width="5.7109375" style="8" customWidth="1"/>
    <col min="2" max="2" width="10.7109375" style="8" customWidth="1"/>
    <col min="3" max="3" width="27.7109375" style="8" customWidth="1"/>
    <col min="4" max="4" width="19.7109375" style="8" customWidth="1"/>
    <col min="5" max="5" width="6.7109375" style="8" customWidth="1"/>
    <col min="6" max="6" width="4.7109375" style="8" customWidth="1"/>
    <col min="7" max="8" width="19.7109375" style="8" customWidth="1"/>
    <col min="9" max="9" width="4.7109375" style="8" hidden="1" customWidth="1"/>
    <col min="10" max="10" width="4.7109375" style="70" hidden="1" customWidth="1"/>
    <col min="11" max="13" width="4.7109375" style="8" hidden="1" customWidth="1"/>
    <col min="14" max="14" width="4.5703125" style="8" customWidth="1"/>
    <col min="15" max="15" width="4.5703125" customWidth="1"/>
    <col min="16" max="16" width="6" customWidth="1"/>
    <col min="17" max="17" width="5.5703125" customWidth="1"/>
    <col min="18" max="18" width="6" customWidth="1"/>
  </cols>
  <sheetData>
    <row r="1" spans="1:14" s="46" customFormat="1" x14ac:dyDescent="0.2">
      <c r="A1" s="154" t="s">
        <v>63</v>
      </c>
      <c r="B1" s="155"/>
      <c r="C1" s="155"/>
      <c r="D1" s="155"/>
      <c r="E1" s="155"/>
      <c r="F1" s="155"/>
      <c r="G1" s="155"/>
      <c r="H1" s="155"/>
      <c r="I1" s="155"/>
      <c r="J1" s="155"/>
      <c r="K1" s="155"/>
      <c r="L1" s="155"/>
      <c r="M1" s="39"/>
      <c r="N1" s="42"/>
    </row>
    <row r="2" spans="1:14" s="46" customFormat="1" ht="12.75" hidden="1" customHeight="1" x14ac:dyDescent="0.2">
      <c r="A2" s="47"/>
      <c r="B2" s="48"/>
      <c r="C2" s="48">
        <v>9</v>
      </c>
      <c r="D2" s="12">
        <f>FLOOR((C2+3)/4,1)</f>
        <v>3</v>
      </c>
      <c r="E2" s="48"/>
      <c r="F2" s="48"/>
      <c r="G2" s="48"/>
      <c r="H2" s="48">
        <v>192</v>
      </c>
      <c r="I2" s="49">
        <v>190</v>
      </c>
      <c r="J2" s="67">
        <f>H2+I2</f>
        <v>382</v>
      </c>
      <c r="K2" s="49"/>
      <c r="L2" s="49"/>
      <c r="M2" s="49"/>
      <c r="N2" s="50"/>
    </row>
    <row r="3" spans="1:14" s="46" customFormat="1" x14ac:dyDescent="0.2">
      <c r="A3" s="40" t="s">
        <v>8</v>
      </c>
      <c r="B3" s="41"/>
      <c r="C3" s="139" t="str">
        <f>Instellingen!B3</f>
        <v>Kring NVF</v>
      </c>
      <c r="D3" s="135"/>
      <c r="E3" s="130" t="s">
        <v>64</v>
      </c>
      <c r="F3" s="132"/>
      <c r="G3" s="131"/>
      <c r="H3" s="157">
        <v>2</v>
      </c>
      <c r="I3" s="158"/>
      <c r="J3" s="158"/>
      <c r="K3" s="158"/>
      <c r="L3" s="158"/>
      <c r="M3" s="158"/>
      <c r="N3" s="159"/>
    </row>
    <row r="4" spans="1:14" s="46" customFormat="1" hidden="1" x14ac:dyDescent="0.2">
      <c r="A4" s="51"/>
      <c r="B4" s="52"/>
      <c r="C4" s="53"/>
      <c r="D4" s="54"/>
      <c r="E4" s="54"/>
      <c r="F4" s="55"/>
      <c r="G4" s="56"/>
      <c r="H4" s="57"/>
      <c r="I4" s="57"/>
      <c r="J4" s="68"/>
      <c r="K4" s="57"/>
      <c r="L4" s="57"/>
      <c r="M4" s="58"/>
      <c r="N4" s="59"/>
    </row>
    <row r="5" spans="1:14" s="46" customFormat="1" hidden="1" x14ac:dyDescent="0.2">
      <c r="A5" s="60"/>
      <c r="B5" s="61"/>
      <c r="C5" s="62"/>
      <c r="D5" s="63"/>
      <c r="E5" s="63"/>
      <c r="F5" s="64"/>
      <c r="G5" s="60"/>
      <c r="H5" s="65"/>
      <c r="I5" s="65"/>
      <c r="J5" s="69"/>
      <c r="K5" s="65"/>
      <c r="L5" s="65"/>
      <c r="M5" s="58"/>
      <c r="N5" s="59"/>
    </row>
    <row r="6" spans="1:14" s="46" customFormat="1" ht="12.75" customHeight="1" x14ac:dyDescent="0.2">
      <c r="A6" s="188" t="s">
        <v>454</v>
      </c>
      <c r="B6" s="189"/>
      <c r="C6" s="189"/>
      <c r="D6" s="189"/>
      <c r="E6" s="189"/>
      <c r="F6" s="189"/>
      <c r="G6" s="189"/>
      <c r="H6" s="189"/>
      <c r="I6" s="189"/>
      <c r="J6" s="189"/>
      <c r="K6" s="189"/>
      <c r="L6" s="189"/>
      <c r="M6" s="189"/>
      <c r="N6" s="190"/>
    </row>
    <row r="7" spans="1:14" s="46" customFormat="1" ht="12.75" customHeight="1" x14ac:dyDescent="0.2">
      <c r="A7" s="191"/>
      <c r="B7" s="192"/>
      <c r="C7" s="192"/>
      <c r="D7" s="192"/>
      <c r="E7" s="192"/>
      <c r="F7" s="192"/>
      <c r="G7" s="192"/>
      <c r="H7" s="192"/>
      <c r="I7" s="192"/>
      <c r="J7" s="192"/>
      <c r="K7" s="192"/>
      <c r="L7" s="192"/>
      <c r="M7" s="192"/>
      <c r="N7" s="193"/>
    </row>
    <row r="8" spans="1:14" ht="25.5" customHeight="1" x14ac:dyDescent="0.2">
      <c r="A8" s="2" t="s">
        <v>18</v>
      </c>
      <c r="B8" s="2" t="s">
        <v>6</v>
      </c>
      <c r="C8" s="2" t="s">
        <v>0</v>
      </c>
      <c r="D8" s="2" t="s">
        <v>1</v>
      </c>
      <c r="E8" s="2" t="s">
        <v>65</v>
      </c>
      <c r="F8" s="2" t="s">
        <v>2</v>
      </c>
      <c r="G8" s="2" t="s">
        <v>3</v>
      </c>
      <c r="H8" s="10" t="s">
        <v>66</v>
      </c>
      <c r="I8" s="10" t="s">
        <v>67</v>
      </c>
      <c r="J8" s="25" t="s">
        <v>68</v>
      </c>
      <c r="K8" s="10"/>
      <c r="L8" s="10"/>
      <c r="M8" s="2"/>
      <c r="N8" s="66" t="s">
        <v>5</v>
      </c>
    </row>
  </sheetData>
  <sortState ref="A10:N114">
    <sortCondition ref="D10"/>
    <sortCondition ref="C10"/>
    <sortCondition ref="B10"/>
  </sortState>
  <mergeCells count="5">
    <mergeCell ref="A6:N7"/>
    <mergeCell ref="A1:L1"/>
    <mergeCell ref="C3:D3"/>
    <mergeCell ref="E3:G3"/>
    <mergeCell ref="H3:N3"/>
  </mergeCells>
  <phoneticPr fontId="0" type="noConversion"/>
  <dataValidations count="3">
    <dataValidation operator="lessThan" allowBlank="1" showInputMessage="1" showErrorMessage="1" error="De waarde is maximaal 500" sqref="H8"/>
    <dataValidation type="whole" allowBlank="1" showInputMessage="1" showErrorMessage="1" error="Het minimum is 1 en het maximum is 6" prompt="Hier wordt bedoeld van welke wedstrijd of proef de winnaars moeten worden opgebouwd voor onder andere de prijsuitreiking." sqref="H3:N3">
      <formula1>1</formula1>
      <formula2>6</formula2>
    </dataValidation>
    <dataValidation type="whole" operator="lessThan" allowBlank="1" showInputMessage="1" showErrorMessage="1" error="De waarde is maximaal 500" sqref="H9:I55095">
      <formula1>500</formula1>
    </dataValidation>
  </dataValidations>
  <pageMargins left="0.75" right="0.75" top="1" bottom="1" header="0.5" footer="0.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Button 1">
              <controlPr defaultSize="0" print="0" autoFill="0" autoPict="0" macro="[0]!Winnaars">
                <anchor moveWithCells="1" sizeWithCells="1">
                  <from>
                    <xdr:col>0</xdr:col>
                    <xdr:colOff>47625</xdr:colOff>
                    <xdr:row>5</xdr:row>
                    <xdr:rowOff>19050</xdr:rowOff>
                  </from>
                  <to>
                    <xdr:col>2</xdr:col>
                    <xdr:colOff>1143000</xdr:colOff>
                    <xdr:row>6</xdr:row>
                    <xdr:rowOff>142875</xdr:rowOff>
                  </to>
                </anchor>
              </controlPr>
            </control>
          </mc:Choice>
        </mc:AlternateContent>
        <mc:AlternateContent xmlns:mc="http://schemas.openxmlformats.org/markup-compatibility/2006">
          <mc:Choice Requires="x14">
            <control shapeId="109570" r:id="rId5" name="Button 2">
              <controlPr defaultSize="0" print="0" autoFill="0" autoPict="0" macro="[0]!Dubbele_Combinaties">
                <anchor moveWithCells="1" sizeWithCells="1">
                  <from>
                    <xdr:col>2</xdr:col>
                    <xdr:colOff>1162050</xdr:colOff>
                    <xdr:row>5</xdr:row>
                    <xdr:rowOff>19050</xdr:rowOff>
                  </from>
                  <to>
                    <xdr:col>3</xdr:col>
                    <xdr:colOff>790575</xdr:colOff>
                    <xdr:row>6</xdr:row>
                    <xdr:rowOff>142875</xdr:rowOff>
                  </to>
                </anchor>
              </controlPr>
            </control>
          </mc:Choice>
        </mc:AlternateContent>
        <mc:AlternateContent xmlns:mc="http://schemas.openxmlformats.org/markup-compatibility/2006">
          <mc:Choice Requires="x14">
            <control shapeId="109571" r:id="rId6" name="Button 3">
              <controlPr defaultSize="0" print="0" autoFill="0" autoPict="0" macro="[0]!Importeren_Gegevens">
                <anchor moveWithCells="1" sizeWithCells="1">
                  <from>
                    <xdr:col>3</xdr:col>
                    <xdr:colOff>819150</xdr:colOff>
                    <xdr:row>5</xdr:row>
                    <xdr:rowOff>19050</xdr:rowOff>
                  </from>
                  <to>
                    <xdr:col>6</xdr:col>
                    <xdr:colOff>219075</xdr:colOff>
                    <xdr:row>6</xdr:row>
                    <xdr:rowOff>142875</xdr:rowOff>
                  </to>
                </anchor>
              </controlPr>
            </control>
          </mc:Choice>
        </mc:AlternateContent>
        <mc:AlternateContent xmlns:mc="http://schemas.openxmlformats.org/markup-compatibility/2006">
          <mc:Choice Requires="x14">
            <control shapeId="109572" r:id="rId7" name="Button 4">
              <controlPr defaultSize="0" print="0" autoFill="0" autoPict="0" macro="[0]!Import_Verwerken">
                <anchor moveWithCells="1" sizeWithCells="1">
                  <from>
                    <xdr:col>6</xdr:col>
                    <xdr:colOff>247650</xdr:colOff>
                    <xdr:row>5</xdr:row>
                    <xdr:rowOff>19050</xdr:rowOff>
                  </from>
                  <to>
                    <xdr:col>8</xdr:col>
                    <xdr:colOff>0</xdr:colOff>
                    <xdr:row>6</xdr:row>
                    <xdr:rowOff>142875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D45"/>
  <sheetViews>
    <sheetView workbookViewId="0">
      <pane ySplit="2" topLeftCell="A10" activePane="bottomLeft" state="frozen"/>
      <selection pane="bottomLeft" activeCell="C45" sqref="C45"/>
    </sheetView>
  </sheetViews>
  <sheetFormatPr defaultRowHeight="12.75" x14ac:dyDescent="0.2"/>
  <cols>
    <col min="1" max="1" width="36.5703125" bestFit="1" customWidth="1"/>
    <col min="2" max="2" width="37" customWidth="1"/>
    <col min="3" max="3" width="46.42578125" customWidth="1"/>
    <col min="4" max="4" width="15.85546875" customWidth="1"/>
  </cols>
  <sheetData>
    <row r="1" spans="1:4" x14ac:dyDescent="0.2">
      <c r="A1" s="29"/>
      <c r="B1" s="30" t="s">
        <v>39</v>
      </c>
      <c r="C1" s="30" t="s">
        <v>25</v>
      </c>
      <c r="D1" s="83"/>
    </row>
    <row r="2" spans="1:4" x14ac:dyDescent="0.2">
      <c r="A2" s="31" t="s">
        <v>40</v>
      </c>
      <c r="B2" s="3"/>
      <c r="C2" s="3"/>
      <c r="D2" s="84"/>
    </row>
    <row r="3" spans="1:4" x14ac:dyDescent="0.2">
      <c r="A3" s="32" t="s">
        <v>41</v>
      </c>
      <c r="B3" s="111" t="s">
        <v>134</v>
      </c>
      <c r="C3" s="33"/>
      <c r="D3" s="36"/>
    </row>
    <row r="4" spans="1:4" x14ac:dyDescent="0.2">
      <c r="A4" s="34" t="s">
        <v>42</v>
      </c>
      <c r="B4" s="35">
        <v>1</v>
      </c>
      <c r="C4" s="36" t="s">
        <v>43</v>
      </c>
      <c r="D4" s="36"/>
    </row>
    <row r="5" spans="1:4" x14ac:dyDescent="0.2">
      <c r="A5" s="34" t="s">
        <v>11</v>
      </c>
      <c r="B5" s="35">
        <v>99</v>
      </c>
      <c r="C5" s="36"/>
      <c r="D5" s="36"/>
    </row>
    <row r="6" spans="1:4" x14ac:dyDescent="0.2">
      <c r="A6" s="34" t="s">
        <v>44</v>
      </c>
      <c r="B6" s="35">
        <v>3</v>
      </c>
      <c r="C6" s="36"/>
      <c r="D6" s="36"/>
    </row>
    <row r="7" spans="1:4" x14ac:dyDescent="0.2">
      <c r="A7" s="34" t="s">
        <v>35</v>
      </c>
      <c r="B7" s="35">
        <v>1</v>
      </c>
      <c r="C7" s="36"/>
      <c r="D7" s="36"/>
    </row>
    <row r="8" spans="1:4" hidden="1" x14ac:dyDescent="0.2">
      <c r="A8" s="33"/>
      <c r="B8" s="35"/>
      <c r="C8" s="36"/>
      <c r="D8" s="36"/>
    </row>
    <row r="9" spans="1:4" hidden="1" x14ac:dyDescent="0.2">
      <c r="A9" s="33"/>
      <c r="B9" s="34"/>
      <c r="C9" s="36"/>
      <c r="D9" s="36"/>
    </row>
    <row r="10" spans="1:4" x14ac:dyDescent="0.2">
      <c r="A10" s="71" t="s">
        <v>69</v>
      </c>
      <c r="B10" s="35">
        <v>90</v>
      </c>
      <c r="C10" s="36" t="s">
        <v>70</v>
      </c>
      <c r="D10" s="36"/>
    </row>
    <row r="11" spans="1:4" hidden="1" x14ac:dyDescent="0.2">
      <c r="A11" s="33"/>
      <c r="B11" s="35"/>
      <c r="C11" s="36"/>
      <c r="D11" s="36"/>
    </row>
    <row r="12" spans="1:4" hidden="1" x14ac:dyDescent="0.2">
      <c r="A12" s="33"/>
      <c r="B12" s="35"/>
      <c r="C12" s="36"/>
      <c r="D12" s="36"/>
    </row>
    <row r="13" spans="1:4" x14ac:dyDescent="0.2">
      <c r="A13" s="33" t="s">
        <v>72</v>
      </c>
      <c r="B13" s="35"/>
      <c r="C13" s="36" t="s">
        <v>74</v>
      </c>
      <c r="D13" s="36"/>
    </row>
    <row r="14" spans="1:4" x14ac:dyDescent="0.2">
      <c r="A14" s="108" t="s">
        <v>128</v>
      </c>
      <c r="B14" s="35" t="s">
        <v>132</v>
      </c>
      <c r="C14" s="75"/>
      <c r="D14" s="36"/>
    </row>
    <row r="15" spans="1:4" hidden="1" x14ac:dyDescent="0.2">
      <c r="A15" s="108" t="s">
        <v>130</v>
      </c>
      <c r="B15" s="34"/>
      <c r="C15" s="36"/>
      <c r="D15" s="36"/>
    </row>
    <row r="16" spans="1:4" hidden="1" x14ac:dyDescent="0.2">
      <c r="A16" s="108" t="s">
        <v>131</v>
      </c>
      <c r="B16" s="34"/>
      <c r="C16" s="36"/>
      <c r="D16" s="36"/>
    </row>
    <row r="17" spans="1:4" x14ac:dyDescent="0.2">
      <c r="A17" s="108" t="s">
        <v>129</v>
      </c>
      <c r="B17" s="35" t="s">
        <v>132</v>
      </c>
      <c r="C17" s="36"/>
      <c r="D17" s="36"/>
    </row>
    <row r="18" spans="1:4" hidden="1" x14ac:dyDescent="0.2">
      <c r="A18" s="108" t="s">
        <v>131</v>
      </c>
      <c r="B18" s="34"/>
      <c r="C18" s="36"/>
      <c r="D18" s="36"/>
    </row>
    <row r="19" spans="1:4" x14ac:dyDescent="0.2">
      <c r="A19" s="4"/>
      <c r="B19" s="4"/>
    </row>
    <row r="20" spans="1:4" hidden="1" x14ac:dyDescent="0.2">
      <c r="A20" s="4"/>
      <c r="B20" s="4"/>
    </row>
    <row r="21" spans="1:4" hidden="1" x14ac:dyDescent="0.2">
      <c r="A21" s="4"/>
      <c r="B21" s="4"/>
    </row>
    <row r="22" spans="1:4" hidden="1" x14ac:dyDescent="0.2">
      <c r="A22" s="4"/>
      <c r="B22" s="4"/>
    </row>
    <row r="23" spans="1:4" ht="38.25" x14ac:dyDescent="0.2">
      <c r="A23" s="30" t="s">
        <v>71</v>
      </c>
      <c r="B23" s="3"/>
      <c r="C23" s="10" t="s">
        <v>45</v>
      </c>
      <c r="D23" s="3"/>
    </row>
    <row r="24" spans="1:4" hidden="1" x14ac:dyDescent="0.2">
      <c r="A24" s="34" t="s">
        <v>46</v>
      </c>
      <c r="B24" s="34">
        <v>1</v>
      </c>
      <c r="C24" s="36" t="s">
        <v>47</v>
      </c>
    </row>
    <row r="25" spans="1:4" x14ac:dyDescent="0.2">
      <c r="A25" s="34" t="s">
        <v>109</v>
      </c>
      <c r="B25" s="35"/>
      <c r="C25" s="36"/>
    </row>
    <row r="26" spans="1:4" x14ac:dyDescent="0.2">
      <c r="A26" s="34" t="s">
        <v>110</v>
      </c>
      <c r="B26" s="35"/>
      <c r="C26" s="36"/>
    </row>
    <row r="27" spans="1:4" x14ac:dyDescent="0.2">
      <c r="A27" s="34" t="s">
        <v>48</v>
      </c>
      <c r="B27" s="35"/>
      <c r="C27" s="36"/>
      <c r="D27" s="36"/>
    </row>
    <row r="28" spans="1:4" x14ac:dyDescent="0.2">
      <c r="A28" s="34" t="s">
        <v>49</v>
      </c>
      <c r="B28" s="35">
        <v>2</v>
      </c>
      <c r="C28" s="36"/>
      <c r="D28" s="36"/>
    </row>
    <row r="29" spans="1:4" x14ac:dyDescent="0.2">
      <c r="A29" s="34" t="s">
        <v>50</v>
      </c>
      <c r="B29" s="35"/>
      <c r="C29" s="36"/>
      <c r="D29" s="36"/>
    </row>
    <row r="30" spans="1:4" x14ac:dyDescent="0.2">
      <c r="A30" s="34" t="s">
        <v>51</v>
      </c>
      <c r="B30" s="35"/>
      <c r="C30" s="36"/>
      <c r="D30" s="36"/>
    </row>
    <row r="31" spans="1:4" x14ac:dyDescent="0.2">
      <c r="A31" s="34" t="s">
        <v>52</v>
      </c>
      <c r="B31" s="35">
        <v>3</v>
      </c>
      <c r="C31" s="36"/>
      <c r="D31" s="36"/>
    </row>
    <row r="32" spans="1:4" x14ac:dyDescent="0.2">
      <c r="A32" s="34"/>
      <c r="B32" s="35"/>
      <c r="C32" s="36"/>
      <c r="D32" s="36"/>
    </row>
    <row r="33" spans="1:4" x14ac:dyDescent="0.2">
      <c r="A33" s="34"/>
      <c r="B33" s="35"/>
      <c r="C33" s="36"/>
      <c r="D33" s="36"/>
    </row>
    <row r="34" spans="1:4" x14ac:dyDescent="0.2">
      <c r="A34" s="4"/>
      <c r="B34" s="4"/>
      <c r="C34" s="4"/>
    </row>
    <row r="35" spans="1:4" hidden="1" x14ac:dyDescent="0.2">
      <c r="A35" s="4"/>
      <c r="B35" s="4"/>
      <c r="C35" s="4"/>
    </row>
    <row r="36" spans="1:4" hidden="1" x14ac:dyDescent="0.2">
      <c r="A36" s="4"/>
      <c r="B36" s="4"/>
      <c r="C36" s="4"/>
    </row>
    <row r="37" spans="1:4" hidden="1" x14ac:dyDescent="0.2">
      <c r="A37" s="4"/>
      <c r="B37" s="4"/>
      <c r="C37" s="4"/>
    </row>
    <row r="38" spans="1:4" hidden="1" x14ac:dyDescent="0.2">
      <c r="A38" s="4"/>
      <c r="B38" s="4"/>
      <c r="C38" s="4"/>
    </row>
    <row r="39" spans="1:4" x14ac:dyDescent="0.2">
      <c r="A39" s="3" t="s">
        <v>56</v>
      </c>
      <c r="B39" s="3" t="s">
        <v>57</v>
      </c>
      <c r="C39" s="3" t="s">
        <v>58</v>
      </c>
      <c r="D39" s="82" t="s">
        <v>76</v>
      </c>
    </row>
    <row r="40" spans="1:4" x14ac:dyDescent="0.2">
      <c r="A40" s="34" t="s">
        <v>59</v>
      </c>
      <c r="B40" s="87" t="s">
        <v>135</v>
      </c>
      <c r="C40" s="88" t="s">
        <v>138</v>
      </c>
      <c r="D40" s="35" t="s">
        <v>105</v>
      </c>
    </row>
    <row r="41" spans="1:4" x14ac:dyDescent="0.2">
      <c r="A41" s="34" t="s">
        <v>60</v>
      </c>
      <c r="B41" s="87" t="s">
        <v>136</v>
      </c>
      <c r="C41" s="88" t="s">
        <v>139</v>
      </c>
      <c r="D41" s="35" t="s">
        <v>105</v>
      </c>
    </row>
    <row r="42" spans="1:4" x14ac:dyDescent="0.2">
      <c r="A42" s="33" t="s">
        <v>61</v>
      </c>
      <c r="B42" s="87" t="s">
        <v>137</v>
      </c>
      <c r="C42" s="88" t="s">
        <v>140</v>
      </c>
      <c r="D42" s="35" t="s">
        <v>105</v>
      </c>
    </row>
    <row r="43" spans="1:4" x14ac:dyDescent="0.2">
      <c r="A43" s="33" t="s">
        <v>62</v>
      </c>
      <c r="B43" s="37" t="s">
        <v>122</v>
      </c>
      <c r="C43" s="38" t="s">
        <v>122</v>
      </c>
      <c r="D43" s="35" t="s">
        <v>105</v>
      </c>
    </row>
    <row r="44" spans="1:4" x14ac:dyDescent="0.2">
      <c r="A44" s="33" t="s">
        <v>107</v>
      </c>
      <c r="B44" s="37" t="s">
        <v>122</v>
      </c>
      <c r="C44" s="38" t="s">
        <v>122</v>
      </c>
      <c r="D44" s="35" t="s">
        <v>105</v>
      </c>
    </row>
    <row r="45" spans="1:4" x14ac:dyDescent="0.2">
      <c r="A45" s="33" t="s">
        <v>108</v>
      </c>
      <c r="B45" s="37" t="s">
        <v>122</v>
      </c>
      <c r="C45" s="38" t="s">
        <v>122</v>
      </c>
      <c r="D45" s="35" t="s">
        <v>105</v>
      </c>
    </row>
  </sheetData>
  <sheetProtection password="C736" sheet="1"/>
  <phoneticPr fontId="0" type="noConversion"/>
  <dataValidations count="14">
    <dataValidation type="whole" allowBlank="1" showInputMessage="1" showErrorMessage="1" sqref="B9 B15:B16 B18">
      <formula1>1</formula1>
      <formula2>2</formula2>
    </dataValidation>
    <dataValidation type="whole" showInputMessage="1" showErrorMessage="1" error="Er moet een waarde ingevoerd worden." sqref="B6">
      <formula1>2</formula1>
      <formula2>6</formula2>
    </dataValidation>
    <dataValidation type="whole" allowBlank="1" showInputMessage="1" showErrorMessage="1" sqref="B19:B22">
      <formula1>2</formula1>
      <formula2>3</formula2>
    </dataValidation>
    <dataValidation type="whole" allowBlank="1" showInputMessage="1" showErrorMessage="1" sqref="B32:B33">
      <formula1>2</formula1>
      <formula2>8</formula2>
    </dataValidation>
    <dataValidation type="whole" showInputMessage="1" showErrorMessage="1" error="Er moet een waarde ingevoerd worden." sqref="B5">
      <formula1>1</formula1>
      <formula2>999</formula2>
    </dataValidation>
    <dataValidation type="whole" showInputMessage="1" showErrorMessage="1" error="Er moet een waarde ingevoerd worden." sqref="B8 B4">
      <formula1>1</formula1>
      <formula2>2</formula2>
    </dataValidation>
    <dataValidation type="whole" showInputMessage="1" showErrorMessage="1" error="De waarde kan zijn 0 of 1." sqref="B7">
      <formula1>0</formula1>
      <formula2>2</formula2>
    </dataValidation>
    <dataValidation type="textLength" showInputMessage="1" showErrorMessage="1" error="Er moet een tekst worden ingevoerd." sqref="B3">
      <formula1>1</formula1>
      <formula2>60</formula2>
    </dataValidation>
    <dataValidation type="whole" allowBlank="1" showInputMessage="1" showErrorMessage="1" error="Er moet een waarde ingevoerd worden van 1 t/m 999 of blanko." sqref="B10 B12">
      <formula1>1</formula1>
      <formula2>999</formula2>
    </dataValidation>
    <dataValidation type="whole" allowBlank="1" showInputMessage="1" showErrorMessage="1" error="De minimale waarde is 2 de maximale is 8" sqref="B27:B31">
      <formula1>2</formula1>
      <formula2>8</formula2>
    </dataValidation>
    <dataValidation type="list" allowBlank="1" showInputMessage="1" showErrorMessage="1" sqref="B13">
      <formula1>"Aanmelden,Afmelden"</formula1>
    </dataValidation>
    <dataValidation type="whole" allowBlank="1" showInputMessage="1" showErrorMessage="1" error="Er moet een waarde ingevoerd worden van 2 t/m 4 of blanko." prompt="Indien hier een aantal wordt ingevoerd dan worden bij een lager aantal starts per combinatie de plaatsingspunten gezet op het aantal wat vermeld staat bij Plaatsingspunten te weinig starts." sqref="B11">
      <formula1>2</formula1>
      <formula2>4</formula2>
    </dataValidation>
    <dataValidation type="list" allowBlank="1" showInputMessage="1" showErrorMessage="1" sqref="B14 B17">
      <formula1>"Ja,Nee"</formula1>
    </dataValidation>
    <dataValidation type="list" allowBlank="1" showInputMessage="1" showErrorMessage="1" sqref="D40:D45">
      <formula1>"1: fouten barrage, 2: totaal fouten"</formula1>
    </dataValidation>
  </dataValidations>
  <pageMargins left="0.74803149606299213" right="0.74803149606299213" top="0.98425196850393704" bottom="0.98425196850393704" header="0.51181102362204722" footer="0.51181102362204722"/>
  <pageSetup paperSize="9"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5974" r:id="rId4" name="Button 22">
              <controlPr defaultSize="0" print="0" autoFill="0" autoPict="0" macro="[0]!verbergen_Tab">
                <anchor moveWithCells="1" sizeWithCells="1">
                  <from>
                    <xdr:col>2</xdr:col>
                    <xdr:colOff>161925</xdr:colOff>
                    <xdr:row>13</xdr:row>
                    <xdr:rowOff>38100</xdr:rowOff>
                  </from>
                  <to>
                    <xdr:col>2</xdr:col>
                    <xdr:colOff>3028950</xdr:colOff>
                    <xdr:row>16</xdr:row>
                    <xdr:rowOff>133350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H65"/>
  <sheetViews>
    <sheetView workbookViewId="0">
      <pane ySplit="4" topLeftCell="A26" activePane="bottomLeft" state="frozen"/>
      <selection pane="bottomLeft" activeCell="H65" sqref="H65"/>
    </sheetView>
  </sheetViews>
  <sheetFormatPr defaultRowHeight="12.75" x14ac:dyDescent="0.2"/>
  <cols>
    <col min="1" max="1" width="8" style="1" customWidth="1"/>
    <col min="2" max="2" width="10" style="1" customWidth="1"/>
    <col min="3" max="3" width="28.140625" style="1" customWidth="1"/>
    <col min="4" max="4" width="31.28515625" style="1" customWidth="1"/>
    <col min="5" max="5" width="6.7109375" style="1" bestFit="1" customWidth="1"/>
    <col min="6" max="6" width="4.140625" style="1" bestFit="1" customWidth="1"/>
    <col min="7" max="7" width="23.28515625" style="1" customWidth="1"/>
    <col min="8" max="8" width="30.42578125" style="1" customWidth="1"/>
  </cols>
  <sheetData>
    <row r="1" spans="1:8" x14ac:dyDescent="0.2">
      <c r="A1" s="196" t="s">
        <v>19</v>
      </c>
      <c r="B1" s="197"/>
      <c r="C1" s="197"/>
      <c r="D1" s="197"/>
      <c r="E1" s="197"/>
      <c r="F1" s="197"/>
      <c r="G1" s="197"/>
      <c r="H1" s="198"/>
    </row>
    <row r="2" spans="1:8" hidden="1" x14ac:dyDescent="0.2">
      <c r="A2" s="8"/>
      <c r="B2" s="8"/>
      <c r="C2" s="8"/>
      <c r="D2" s="8"/>
      <c r="E2" s="8"/>
      <c r="F2" s="8"/>
      <c r="G2" s="8"/>
      <c r="H2" s="8"/>
    </row>
    <row r="3" spans="1:8" ht="25.5" customHeight="1" x14ac:dyDescent="0.2">
      <c r="A3" s="9" t="s">
        <v>8</v>
      </c>
      <c r="B3" s="194" t="s">
        <v>134</v>
      </c>
      <c r="C3" s="195"/>
      <c r="D3" s="195"/>
      <c r="E3" s="199" t="s">
        <v>133</v>
      </c>
      <c r="F3" s="200"/>
      <c r="G3" s="110" t="s">
        <v>33</v>
      </c>
      <c r="H3" s="109"/>
    </row>
    <row r="4" spans="1:8" x14ac:dyDescent="0.2">
      <c r="A4" s="3" t="s">
        <v>20</v>
      </c>
      <c r="B4" s="3" t="s">
        <v>6</v>
      </c>
      <c r="C4" s="3" t="s">
        <v>0</v>
      </c>
      <c r="D4" s="3" t="s">
        <v>1</v>
      </c>
      <c r="E4" s="3" t="s">
        <v>21</v>
      </c>
      <c r="F4" s="3" t="s">
        <v>23</v>
      </c>
      <c r="G4" s="3" t="s">
        <v>24</v>
      </c>
      <c r="H4" s="3" t="s">
        <v>25</v>
      </c>
    </row>
    <row r="5" spans="1:8" x14ac:dyDescent="0.2">
      <c r="A5" s="6"/>
      <c r="B5" s="6"/>
      <c r="C5" s="6"/>
      <c r="D5" s="6"/>
      <c r="E5" s="6"/>
      <c r="F5" s="6"/>
    </row>
    <row r="6" spans="1:8" x14ac:dyDescent="0.2">
      <c r="C6" s="1" t="s">
        <v>473</v>
      </c>
      <c r="D6" s="1" t="s">
        <v>484</v>
      </c>
    </row>
    <row r="7" spans="1:8" x14ac:dyDescent="0.2">
      <c r="A7" s="1">
        <v>1</v>
      </c>
      <c r="B7" s="1" t="s">
        <v>202</v>
      </c>
      <c r="C7" s="1" t="s">
        <v>346</v>
      </c>
      <c r="D7" s="1" t="s">
        <v>203</v>
      </c>
      <c r="E7" s="1" t="s">
        <v>26</v>
      </c>
      <c r="F7" s="1" t="s">
        <v>26</v>
      </c>
      <c r="G7" s="1" t="s">
        <v>181</v>
      </c>
      <c r="H7" s="1" t="s">
        <v>467</v>
      </c>
    </row>
    <row r="8" spans="1:8" x14ac:dyDescent="0.2">
      <c r="A8" s="1">
        <v>2</v>
      </c>
      <c r="B8" s="1" t="s">
        <v>399</v>
      </c>
      <c r="C8" s="1" t="s">
        <v>430</v>
      </c>
      <c r="D8" s="1" t="s">
        <v>400</v>
      </c>
      <c r="E8" s="1" t="s">
        <v>26</v>
      </c>
      <c r="F8" s="1" t="s">
        <v>26</v>
      </c>
      <c r="G8" s="1" t="s">
        <v>181</v>
      </c>
    </row>
    <row r="9" spans="1:8" x14ac:dyDescent="0.2">
      <c r="A9" s="1" t="s">
        <v>485</v>
      </c>
      <c r="B9" s="1" t="s">
        <v>210</v>
      </c>
      <c r="C9" s="1" t="s">
        <v>351</v>
      </c>
      <c r="D9" s="1" t="s">
        <v>211</v>
      </c>
      <c r="E9" s="1" t="s">
        <v>26</v>
      </c>
      <c r="F9" s="1" t="s">
        <v>26</v>
      </c>
      <c r="G9" s="1" t="s">
        <v>143</v>
      </c>
    </row>
    <row r="10" spans="1:8" x14ac:dyDescent="0.2">
      <c r="A10" s="1" t="s">
        <v>486</v>
      </c>
      <c r="B10" s="1" t="s">
        <v>206</v>
      </c>
      <c r="C10" s="1" t="s">
        <v>349</v>
      </c>
      <c r="D10" s="1" t="s">
        <v>207</v>
      </c>
      <c r="E10" s="1" t="s">
        <v>26</v>
      </c>
      <c r="F10" s="1" t="s">
        <v>26</v>
      </c>
      <c r="G10" s="1" t="s">
        <v>199</v>
      </c>
    </row>
    <row r="12" spans="1:8" x14ac:dyDescent="0.2">
      <c r="C12" s="1" t="s">
        <v>474</v>
      </c>
      <c r="D12" s="1" t="s">
        <v>484</v>
      </c>
    </row>
    <row r="13" spans="1:8" x14ac:dyDescent="0.2">
      <c r="A13" s="1">
        <v>1</v>
      </c>
      <c r="B13" s="1" t="s">
        <v>197</v>
      </c>
      <c r="C13" s="1" t="s">
        <v>343</v>
      </c>
      <c r="D13" s="1" t="s">
        <v>198</v>
      </c>
      <c r="E13" s="1" t="s">
        <v>26</v>
      </c>
      <c r="F13" s="1" t="s">
        <v>124</v>
      </c>
      <c r="G13" s="1" t="s">
        <v>199</v>
      </c>
      <c r="H13" s="1" t="s">
        <v>467</v>
      </c>
    </row>
    <row r="14" spans="1:8" x14ac:dyDescent="0.2">
      <c r="A14" s="1">
        <v>2</v>
      </c>
      <c r="B14" s="1" t="s">
        <v>208</v>
      </c>
      <c r="C14" s="1" t="s">
        <v>350</v>
      </c>
      <c r="D14" s="1" t="s">
        <v>209</v>
      </c>
      <c r="E14" s="1" t="s">
        <v>26</v>
      </c>
      <c r="F14" s="1" t="s">
        <v>124</v>
      </c>
      <c r="G14" s="1" t="s">
        <v>149</v>
      </c>
    </row>
    <row r="15" spans="1:8" x14ac:dyDescent="0.2">
      <c r="A15" s="1" t="s">
        <v>485</v>
      </c>
      <c r="B15" s="1" t="s">
        <v>217</v>
      </c>
      <c r="C15" s="1" t="s">
        <v>354</v>
      </c>
      <c r="D15" s="1" t="s">
        <v>218</v>
      </c>
      <c r="E15" s="1" t="s">
        <v>26</v>
      </c>
      <c r="F15" s="1" t="s">
        <v>124</v>
      </c>
      <c r="G15" s="1" t="s">
        <v>192</v>
      </c>
    </row>
    <row r="16" spans="1:8" x14ac:dyDescent="0.2">
      <c r="A16" s="1" t="s">
        <v>486</v>
      </c>
      <c r="B16" s="1" t="s">
        <v>200</v>
      </c>
      <c r="C16" s="1" t="s">
        <v>345</v>
      </c>
      <c r="D16" s="1" t="s">
        <v>201</v>
      </c>
      <c r="E16" s="1" t="s">
        <v>26</v>
      </c>
      <c r="F16" s="1" t="s">
        <v>124</v>
      </c>
      <c r="G16" s="1" t="s">
        <v>149</v>
      </c>
    </row>
    <row r="18" spans="1:8" x14ac:dyDescent="0.2">
      <c r="C18" s="1" t="s">
        <v>475</v>
      </c>
      <c r="D18" s="1" t="s">
        <v>487</v>
      </c>
    </row>
    <row r="19" spans="1:8" x14ac:dyDescent="0.2">
      <c r="A19" s="1">
        <v>1</v>
      </c>
      <c r="B19" s="1" t="s">
        <v>233</v>
      </c>
      <c r="C19" s="1" t="s">
        <v>360</v>
      </c>
      <c r="D19" s="1" t="s">
        <v>234</v>
      </c>
      <c r="E19" s="1" t="s">
        <v>26</v>
      </c>
      <c r="F19" s="1" t="s">
        <v>488</v>
      </c>
      <c r="G19" s="1" t="s">
        <v>143</v>
      </c>
      <c r="H19" s="1" t="s">
        <v>467</v>
      </c>
    </row>
    <row r="20" spans="1:8" x14ac:dyDescent="0.2">
      <c r="A20" s="1">
        <v>2</v>
      </c>
      <c r="B20" s="1" t="s">
        <v>256</v>
      </c>
      <c r="C20" s="1" t="s">
        <v>432</v>
      </c>
      <c r="D20" s="1" t="s">
        <v>257</v>
      </c>
      <c r="E20" s="1" t="s">
        <v>26</v>
      </c>
      <c r="F20" s="1" t="s">
        <v>489</v>
      </c>
      <c r="G20" s="1" t="s">
        <v>192</v>
      </c>
    </row>
    <row r="21" spans="1:8" x14ac:dyDescent="0.2">
      <c r="A21" s="1">
        <v>3</v>
      </c>
      <c r="B21" s="1" t="s">
        <v>231</v>
      </c>
      <c r="C21" s="1" t="s">
        <v>359</v>
      </c>
      <c r="D21" s="1" t="s">
        <v>232</v>
      </c>
      <c r="E21" s="1" t="s">
        <v>26</v>
      </c>
      <c r="F21" s="1" t="s">
        <v>489</v>
      </c>
      <c r="G21" s="1" t="s">
        <v>149</v>
      </c>
    </row>
    <row r="22" spans="1:8" x14ac:dyDescent="0.2">
      <c r="A22" s="1">
        <v>4</v>
      </c>
      <c r="B22" s="1" t="s">
        <v>227</v>
      </c>
      <c r="C22" s="1" t="s">
        <v>357</v>
      </c>
      <c r="D22" s="1" t="s">
        <v>228</v>
      </c>
      <c r="E22" s="1" t="s">
        <v>26</v>
      </c>
      <c r="F22" s="1" t="s">
        <v>489</v>
      </c>
      <c r="G22" s="1" t="s">
        <v>166</v>
      </c>
    </row>
    <row r="23" spans="1:8" x14ac:dyDescent="0.2">
      <c r="A23" s="1">
        <v>5</v>
      </c>
      <c r="B23" s="1" t="s">
        <v>229</v>
      </c>
      <c r="C23" s="1" t="s">
        <v>350</v>
      </c>
      <c r="D23" s="1" t="s">
        <v>230</v>
      </c>
      <c r="E23" s="1" t="s">
        <v>26</v>
      </c>
      <c r="F23" s="1" t="s">
        <v>489</v>
      </c>
      <c r="G23" s="1" t="s">
        <v>149</v>
      </c>
    </row>
    <row r="24" spans="1:8" x14ac:dyDescent="0.2">
      <c r="A24" s="1">
        <v>6</v>
      </c>
      <c r="B24" s="1" t="s">
        <v>404</v>
      </c>
      <c r="C24" s="1" t="s">
        <v>383</v>
      </c>
      <c r="D24" s="1" t="s">
        <v>151</v>
      </c>
      <c r="E24" s="1" t="s">
        <v>26</v>
      </c>
      <c r="F24" s="1" t="s">
        <v>489</v>
      </c>
      <c r="G24" s="1" t="s">
        <v>149</v>
      </c>
    </row>
    <row r="25" spans="1:8" x14ac:dyDescent="0.2">
      <c r="A25" s="1">
        <v>7</v>
      </c>
      <c r="B25" s="1" t="s">
        <v>237</v>
      </c>
      <c r="C25" s="1" t="s">
        <v>363</v>
      </c>
      <c r="D25" s="1" t="s">
        <v>238</v>
      </c>
      <c r="E25" s="1" t="s">
        <v>26</v>
      </c>
      <c r="F25" s="1" t="s">
        <v>489</v>
      </c>
      <c r="G25" s="1" t="s">
        <v>149</v>
      </c>
    </row>
    <row r="26" spans="1:8" x14ac:dyDescent="0.2">
      <c r="A26" s="1" t="s">
        <v>485</v>
      </c>
      <c r="B26" s="1" t="s">
        <v>239</v>
      </c>
      <c r="C26" s="1" t="s">
        <v>364</v>
      </c>
      <c r="D26" s="1" t="s">
        <v>240</v>
      </c>
      <c r="E26" s="1" t="s">
        <v>26</v>
      </c>
      <c r="F26" s="1" t="s">
        <v>489</v>
      </c>
      <c r="G26" s="1" t="s">
        <v>166</v>
      </c>
    </row>
    <row r="27" spans="1:8" x14ac:dyDescent="0.2">
      <c r="A27" s="1" t="s">
        <v>486</v>
      </c>
      <c r="B27" s="1" t="s">
        <v>260</v>
      </c>
      <c r="C27" s="1" t="s">
        <v>372</v>
      </c>
      <c r="D27" s="1" t="s">
        <v>261</v>
      </c>
      <c r="E27" s="1" t="s">
        <v>26</v>
      </c>
      <c r="F27" s="1" t="s">
        <v>489</v>
      </c>
      <c r="G27" s="1" t="s">
        <v>149</v>
      </c>
    </row>
    <row r="28" spans="1:8" x14ac:dyDescent="0.2">
      <c r="A28" s="1" t="s">
        <v>490</v>
      </c>
      <c r="B28" s="1" t="s">
        <v>258</v>
      </c>
      <c r="C28" s="1" t="s">
        <v>371</v>
      </c>
      <c r="D28" s="1" t="s">
        <v>259</v>
      </c>
      <c r="E28" s="1" t="s">
        <v>26</v>
      </c>
      <c r="F28" s="1" t="s">
        <v>489</v>
      </c>
      <c r="G28" s="1" t="s">
        <v>181</v>
      </c>
    </row>
    <row r="30" spans="1:8" x14ac:dyDescent="0.2">
      <c r="C30" s="1" t="s">
        <v>476</v>
      </c>
      <c r="D30" s="1" t="s">
        <v>484</v>
      </c>
    </row>
    <row r="31" spans="1:8" x14ac:dyDescent="0.2">
      <c r="A31" s="1">
        <v>1</v>
      </c>
      <c r="B31" s="1" t="s">
        <v>273</v>
      </c>
      <c r="C31" s="1" t="s">
        <v>378</v>
      </c>
      <c r="D31" s="1" t="s">
        <v>274</v>
      </c>
      <c r="E31" s="1" t="s">
        <v>34</v>
      </c>
      <c r="F31" s="1" t="s">
        <v>491</v>
      </c>
      <c r="G31" s="1" t="s">
        <v>184</v>
      </c>
      <c r="H31" s="1" t="s">
        <v>467</v>
      </c>
    </row>
    <row r="32" spans="1:8" x14ac:dyDescent="0.2">
      <c r="A32" s="1">
        <v>2</v>
      </c>
      <c r="B32" s="1" t="s">
        <v>269</v>
      </c>
      <c r="C32" s="1" t="s">
        <v>375</v>
      </c>
      <c r="D32" s="1" t="s">
        <v>270</v>
      </c>
      <c r="E32" s="1" t="s">
        <v>34</v>
      </c>
      <c r="F32" s="1" t="s">
        <v>26</v>
      </c>
      <c r="G32" s="1" t="s">
        <v>184</v>
      </c>
    </row>
    <row r="33" spans="1:8" x14ac:dyDescent="0.2">
      <c r="A33" s="1" t="s">
        <v>485</v>
      </c>
      <c r="B33" s="1" t="s">
        <v>215</v>
      </c>
      <c r="C33" s="1" t="s">
        <v>353</v>
      </c>
      <c r="D33" s="1" t="s">
        <v>216</v>
      </c>
      <c r="E33" s="1" t="s">
        <v>34</v>
      </c>
      <c r="F33" s="1" t="s">
        <v>26</v>
      </c>
      <c r="G33" s="1" t="s">
        <v>181</v>
      </c>
    </row>
    <row r="35" spans="1:8" x14ac:dyDescent="0.2">
      <c r="C35" s="1" t="s">
        <v>477</v>
      </c>
      <c r="D35" s="1" t="s">
        <v>484</v>
      </c>
    </row>
    <row r="36" spans="1:8" x14ac:dyDescent="0.2">
      <c r="A36" s="1">
        <v>1</v>
      </c>
      <c r="B36" s="1" t="s">
        <v>271</v>
      </c>
      <c r="C36" s="1" t="s">
        <v>375</v>
      </c>
      <c r="D36" s="1" t="s">
        <v>272</v>
      </c>
      <c r="E36" s="1" t="s">
        <v>34</v>
      </c>
      <c r="F36" s="1" t="s">
        <v>124</v>
      </c>
      <c r="G36" s="1" t="s">
        <v>184</v>
      </c>
      <c r="H36" s="1" t="s">
        <v>467</v>
      </c>
    </row>
    <row r="37" spans="1:8" x14ac:dyDescent="0.2">
      <c r="A37" s="1">
        <v>2</v>
      </c>
      <c r="B37" s="1" t="s">
        <v>275</v>
      </c>
      <c r="C37" s="1" t="s">
        <v>380</v>
      </c>
      <c r="D37" s="1" t="s">
        <v>276</v>
      </c>
      <c r="E37" s="1" t="s">
        <v>34</v>
      </c>
      <c r="F37" s="1" t="s">
        <v>124</v>
      </c>
      <c r="G37" s="1" t="s">
        <v>149</v>
      </c>
    </row>
    <row r="38" spans="1:8" x14ac:dyDescent="0.2">
      <c r="A38" s="1" t="s">
        <v>485</v>
      </c>
      <c r="B38" s="1" t="s">
        <v>204</v>
      </c>
      <c r="C38" s="1" t="s">
        <v>348</v>
      </c>
      <c r="D38" s="1" t="s">
        <v>205</v>
      </c>
      <c r="E38" s="1" t="s">
        <v>34</v>
      </c>
      <c r="F38" s="1" t="s">
        <v>124</v>
      </c>
      <c r="G38" s="1" t="s">
        <v>154</v>
      </c>
    </row>
    <row r="39" spans="1:8" x14ac:dyDescent="0.2">
      <c r="A39" s="1" t="s">
        <v>486</v>
      </c>
      <c r="B39" s="1" t="s">
        <v>277</v>
      </c>
      <c r="C39" s="1" t="s">
        <v>381</v>
      </c>
      <c r="D39" s="1" t="s">
        <v>278</v>
      </c>
      <c r="E39" s="1" t="s">
        <v>34</v>
      </c>
      <c r="F39" s="1" t="s">
        <v>124</v>
      </c>
      <c r="G39" s="1" t="s">
        <v>199</v>
      </c>
    </row>
    <row r="41" spans="1:8" x14ac:dyDescent="0.2">
      <c r="C41" s="1" t="s">
        <v>478</v>
      </c>
      <c r="D41" s="1" t="s">
        <v>487</v>
      </c>
    </row>
    <row r="42" spans="1:8" x14ac:dyDescent="0.2">
      <c r="A42" s="1">
        <v>1</v>
      </c>
      <c r="B42" s="1" t="s">
        <v>281</v>
      </c>
      <c r="C42" s="1" t="s">
        <v>383</v>
      </c>
      <c r="D42" s="1" t="s">
        <v>282</v>
      </c>
      <c r="E42" s="1" t="s">
        <v>34</v>
      </c>
      <c r="F42" s="1" t="s">
        <v>489</v>
      </c>
      <c r="G42" s="1" t="s">
        <v>149</v>
      </c>
      <c r="H42" s="1" t="s">
        <v>467</v>
      </c>
    </row>
    <row r="43" spans="1:8" x14ac:dyDescent="0.2">
      <c r="A43" s="1">
        <v>2</v>
      </c>
      <c r="B43" s="1" t="s">
        <v>299</v>
      </c>
      <c r="C43" s="1" t="s">
        <v>373</v>
      </c>
      <c r="D43" s="1" t="s">
        <v>300</v>
      </c>
      <c r="E43" s="1" t="s">
        <v>34</v>
      </c>
      <c r="F43" s="1" t="s">
        <v>489</v>
      </c>
      <c r="G43" s="1" t="s">
        <v>166</v>
      </c>
    </row>
    <row r="44" spans="1:8" x14ac:dyDescent="0.2">
      <c r="A44" s="1">
        <v>3</v>
      </c>
      <c r="B44" s="1" t="s">
        <v>289</v>
      </c>
      <c r="C44" s="1" t="s">
        <v>329</v>
      </c>
      <c r="D44" s="1" t="s">
        <v>290</v>
      </c>
      <c r="E44" s="1" t="s">
        <v>34</v>
      </c>
      <c r="F44" s="1" t="s">
        <v>489</v>
      </c>
      <c r="G44" s="1" t="s">
        <v>149</v>
      </c>
    </row>
    <row r="45" spans="1:8" x14ac:dyDescent="0.2">
      <c r="A45" s="1">
        <v>4</v>
      </c>
      <c r="B45" s="1" t="s">
        <v>316</v>
      </c>
      <c r="C45" s="1" t="s">
        <v>398</v>
      </c>
      <c r="D45" s="1" t="s">
        <v>317</v>
      </c>
      <c r="E45" s="1" t="s">
        <v>34</v>
      </c>
      <c r="F45" s="1" t="s">
        <v>489</v>
      </c>
      <c r="G45" s="1" t="s">
        <v>181</v>
      </c>
    </row>
    <row r="46" spans="1:8" x14ac:dyDescent="0.2">
      <c r="A46" s="1">
        <v>5</v>
      </c>
      <c r="B46" s="1" t="s">
        <v>287</v>
      </c>
      <c r="C46" s="1" t="s">
        <v>388</v>
      </c>
      <c r="D46" s="1" t="s">
        <v>288</v>
      </c>
      <c r="E46" s="1" t="s">
        <v>34</v>
      </c>
      <c r="F46" s="1" t="s">
        <v>489</v>
      </c>
      <c r="G46" s="1" t="s">
        <v>149</v>
      </c>
    </row>
    <row r="47" spans="1:8" x14ac:dyDescent="0.2">
      <c r="A47" s="1">
        <v>6</v>
      </c>
      <c r="B47" s="1" t="s">
        <v>418</v>
      </c>
      <c r="C47" s="1" t="s">
        <v>439</v>
      </c>
      <c r="D47" s="1" t="s">
        <v>419</v>
      </c>
      <c r="E47" s="1" t="s">
        <v>34</v>
      </c>
      <c r="F47" s="1" t="s">
        <v>489</v>
      </c>
      <c r="G47" s="1" t="s">
        <v>420</v>
      </c>
    </row>
    <row r="48" spans="1:8" x14ac:dyDescent="0.2">
      <c r="A48" s="1" t="s">
        <v>492</v>
      </c>
      <c r="B48" s="1" t="s">
        <v>285</v>
      </c>
      <c r="C48" s="1" t="s">
        <v>386</v>
      </c>
      <c r="D48" s="1" t="s">
        <v>286</v>
      </c>
      <c r="E48" s="1" t="s">
        <v>34</v>
      </c>
      <c r="F48" s="1" t="s">
        <v>488</v>
      </c>
      <c r="G48" s="1" t="s">
        <v>157</v>
      </c>
    </row>
    <row r="49" spans="1:8" x14ac:dyDescent="0.2">
      <c r="A49" s="1" t="s">
        <v>485</v>
      </c>
      <c r="B49" s="1" t="s">
        <v>293</v>
      </c>
      <c r="C49" s="1" t="s">
        <v>390</v>
      </c>
      <c r="D49" s="1" t="s">
        <v>294</v>
      </c>
      <c r="E49" s="1" t="s">
        <v>34</v>
      </c>
      <c r="F49" s="1" t="s">
        <v>489</v>
      </c>
      <c r="G49" s="1" t="s">
        <v>184</v>
      </c>
    </row>
    <row r="50" spans="1:8" x14ac:dyDescent="0.2">
      <c r="A50" s="1" t="s">
        <v>486</v>
      </c>
      <c r="B50" s="1" t="s">
        <v>314</v>
      </c>
      <c r="C50" s="1" t="s">
        <v>397</v>
      </c>
      <c r="D50" s="1" t="s">
        <v>423</v>
      </c>
      <c r="E50" s="1" t="s">
        <v>34</v>
      </c>
      <c r="F50" s="1" t="s">
        <v>489</v>
      </c>
      <c r="G50" s="1" t="s">
        <v>166</v>
      </c>
    </row>
    <row r="51" spans="1:8" x14ac:dyDescent="0.2">
      <c r="A51" s="1" t="s">
        <v>490</v>
      </c>
      <c r="B51" s="1" t="s">
        <v>283</v>
      </c>
      <c r="C51" s="1" t="s">
        <v>385</v>
      </c>
      <c r="D51" s="1" t="s">
        <v>284</v>
      </c>
      <c r="E51" s="1" t="s">
        <v>34</v>
      </c>
      <c r="F51" s="1" t="s">
        <v>489</v>
      </c>
      <c r="G51" s="1" t="s">
        <v>149</v>
      </c>
    </row>
    <row r="53" spans="1:8" x14ac:dyDescent="0.2">
      <c r="C53" s="1" t="s">
        <v>479</v>
      </c>
      <c r="D53" s="1" t="s">
        <v>493</v>
      </c>
    </row>
    <row r="54" spans="1:8" x14ac:dyDescent="0.2">
      <c r="A54" s="1">
        <v>1</v>
      </c>
      <c r="B54" s="1" t="s">
        <v>155</v>
      </c>
      <c r="C54" s="1" t="s">
        <v>326</v>
      </c>
      <c r="D54" s="1" t="s">
        <v>156</v>
      </c>
      <c r="E54" s="1" t="s">
        <v>53</v>
      </c>
      <c r="F54" s="1" t="s">
        <v>124</v>
      </c>
      <c r="G54" s="1" t="s">
        <v>157</v>
      </c>
      <c r="H54" s="1" t="s">
        <v>467</v>
      </c>
    </row>
    <row r="55" spans="1:8" x14ac:dyDescent="0.2">
      <c r="A55" s="1">
        <v>2</v>
      </c>
      <c r="B55" s="1" t="s">
        <v>152</v>
      </c>
      <c r="C55" s="1" t="s">
        <v>324</v>
      </c>
      <c r="D55" s="1" t="s">
        <v>153</v>
      </c>
      <c r="E55" s="1" t="s">
        <v>53</v>
      </c>
      <c r="F55" s="1" t="s">
        <v>124</v>
      </c>
      <c r="G55" s="1" t="s">
        <v>154</v>
      </c>
    </row>
    <row r="56" spans="1:8" x14ac:dyDescent="0.2">
      <c r="A56" s="1">
        <v>3</v>
      </c>
      <c r="B56" s="1" t="s">
        <v>171</v>
      </c>
      <c r="C56" s="1" t="s">
        <v>332</v>
      </c>
      <c r="D56" s="1" t="s">
        <v>172</v>
      </c>
      <c r="E56" s="1" t="s">
        <v>53</v>
      </c>
      <c r="F56" s="1" t="s">
        <v>124</v>
      </c>
      <c r="G56" s="1" t="s">
        <v>149</v>
      </c>
    </row>
    <row r="58" spans="1:8" x14ac:dyDescent="0.2">
      <c r="C58" s="1" t="s">
        <v>480</v>
      </c>
      <c r="D58" s="1" t="s">
        <v>494</v>
      </c>
    </row>
    <row r="59" spans="1:8" x14ac:dyDescent="0.2">
      <c r="A59" s="1">
        <v>1</v>
      </c>
      <c r="B59" s="1" t="s">
        <v>141</v>
      </c>
      <c r="C59" s="1" t="s">
        <v>318</v>
      </c>
      <c r="D59" s="1" t="s">
        <v>142</v>
      </c>
      <c r="E59" s="1" t="s">
        <v>53</v>
      </c>
      <c r="F59" s="1" t="s">
        <v>489</v>
      </c>
      <c r="G59" s="1" t="s">
        <v>143</v>
      </c>
      <c r="H59" s="1" t="s">
        <v>467</v>
      </c>
    </row>
    <row r="60" spans="1:8" x14ac:dyDescent="0.2">
      <c r="A60" s="1">
        <v>2</v>
      </c>
      <c r="B60" s="1" t="s">
        <v>177</v>
      </c>
      <c r="C60" s="1" t="s">
        <v>335</v>
      </c>
      <c r="D60" s="1" t="s">
        <v>178</v>
      </c>
      <c r="E60" s="1" t="s">
        <v>53</v>
      </c>
      <c r="F60" s="1" t="s">
        <v>488</v>
      </c>
      <c r="G60" s="1" t="s">
        <v>149</v>
      </c>
    </row>
    <row r="61" spans="1:8" x14ac:dyDescent="0.2">
      <c r="A61" s="1">
        <v>3</v>
      </c>
      <c r="B61" s="1" t="s">
        <v>162</v>
      </c>
      <c r="C61" s="1" t="s">
        <v>329</v>
      </c>
      <c r="D61" s="1" t="s">
        <v>163</v>
      </c>
      <c r="E61" s="1" t="s">
        <v>53</v>
      </c>
      <c r="F61" s="1" t="s">
        <v>489</v>
      </c>
      <c r="G61" s="1" t="s">
        <v>149</v>
      </c>
    </row>
    <row r="62" spans="1:8" x14ac:dyDescent="0.2">
      <c r="A62" s="1">
        <v>4</v>
      </c>
      <c r="B62" s="1" t="s">
        <v>169</v>
      </c>
      <c r="C62" s="1" t="s">
        <v>331</v>
      </c>
      <c r="D62" s="1" t="s">
        <v>170</v>
      </c>
      <c r="E62" s="1" t="s">
        <v>53</v>
      </c>
      <c r="F62" s="1" t="s">
        <v>489</v>
      </c>
      <c r="G62" s="1" t="s">
        <v>143</v>
      </c>
    </row>
    <row r="63" spans="1:8" x14ac:dyDescent="0.2">
      <c r="A63" s="1">
        <v>5</v>
      </c>
      <c r="B63" s="1" t="s">
        <v>167</v>
      </c>
      <c r="C63" s="1" t="s">
        <v>330</v>
      </c>
      <c r="D63" s="1" t="s">
        <v>168</v>
      </c>
      <c r="E63" s="1" t="s">
        <v>53</v>
      </c>
      <c r="F63" s="1" t="s">
        <v>489</v>
      </c>
      <c r="G63" s="1" t="s">
        <v>166</v>
      </c>
    </row>
    <row r="64" spans="1:8" x14ac:dyDescent="0.2">
      <c r="A64" s="1" t="s">
        <v>485</v>
      </c>
      <c r="B64" s="1" t="s">
        <v>160</v>
      </c>
      <c r="C64" s="1" t="s">
        <v>328</v>
      </c>
      <c r="D64" s="1" t="s">
        <v>161</v>
      </c>
      <c r="E64" s="1" t="s">
        <v>53</v>
      </c>
      <c r="F64" s="1" t="s">
        <v>489</v>
      </c>
      <c r="G64" s="1" t="s">
        <v>143</v>
      </c>
    </row>
    <row r="65" spans="1:7" x14ac:dyDescent="0.2">
      <c r="A65" s="1" t="s">
        <v>486</v>
      </c>
      <c r="B65" s="1" t="s">
        <v>164</v>
      </c>
      <c r="C65" s="1" t="s">
        <v>330</v>
      </c>
      <c r="D65" s="1" t="s">
        <v>165</v>
      </c>
      <c r="E65" s="1" t="s">
        <v>53</v>
      </c>
      <c r="F65" s="1" t="s">
        <v>489</v>
      </c>
      <c r="G65" s="1" t="s">
        <v>166</v>
      </c>
    </row>
  </sheetData>
  <sheetProtection sheet="1" objects="1" scenarios="1"/>
  <mergeCells count="3">
    <mergeCell ref="B3:D3"/>
    <mergeCell ref="A1:H1"/>
    <mergeCell ref="E3:F3"/>
  </mergeCells>
  <phoneticPr fontId="0" type="noConversion"/>
  <printOptions gridLines="1"/>
  <pageMargins left="0.19685039370078741" right="0.19685039370078741" top="0.98425196850393704" bottom="0.98425196850393704" header="0.51181102362204722" footer="0.51181102362204722"/>
  <pageSetup paperSize="9"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vaardiging">
                <anchor moveWithCells="1" sizeWithCells="1">
                  <from>
                    <xdr:col>6</xdr:col>
                    <xdr:colOff>1285875</xdr:colOff>
                    <xdr:row>1</xdr:row>
                    <xdr:rowOff>0</xdr:rowOff>
                  </from>
                  <to>
                    <xdr:col>7</xdr:col>
                    <xdr:colOff>2009775</xdr:colOff>
                    <xdr:row>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CN14"/>
  <sheetViews>
    <sheetView workbookViewId="0">
      <pane xSplit="5" ySplit="8" topLeftCell="L9" activePane="bottomRight" state="frozen"/>
      <selection pane="topRight" activeCell="F1" sqref="F1"/>
      <selection pane="bottomLeft" activeCell="A9" sqref="A9"/>
      <selection pane="bottomRight" activeCell="BI10" sqref="BI10"/>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4.5703125" style="78" customWidth="1"/>
    <col min="9" max="9" width="4.140625" style="78" customWidth="1"/>
    <col min="10" max="10" width="3.7109375" style="101" customWidth="1"/>
    <col min="11" max="11" width="4.5703125" style="79" customWidth="1"/>
    <col min="12" max="12" width="4.140625" style="79" customWidth="1"/>
    <col min="13" max="14" width="3" style="72" customWidth="1"/>
    <col min="15" max="15" width="3.7109375" style="104" customWidth="1"/>
    <col min="16" max="16" width="4.5703125" style="81" customWidth="1"/>
    <col min="17" max="17" width="4.140625" style="81" customWidth="1"/>
    <col min="18" max="18" width="3.7109375" style="104" customWidth="1"/>
    <col min="19" max="19" width="4.5703125" style="81" customWidth="1"/>
    <col min="20" max="20" width="4.140625" style="81" customWidth="1"/>
    <col min="21" max="22" width="3" style="73" customWidth="1"/>
    <col min="23" max="23" width="3.7109375" style="95" customWidth="1"/>
    <col min="24" max="24" width="4.5703125" style="79" customWidth="1"/>
    <col min="25" max="25" width="4.140625" style="79" customWidth="1"/>
    <col min="26" max="26" width="3.7109375" style="95" customWidth="1"/>
    <col min="27" max="27" width="4.5703125" style="79" customWidth="1"/>
    <col min="28" max="28" width="4.140625" style="79" customWidth="1"/>
    <col min="29" max="30" width="3" style="72" customWidth="1"/>
    <col min="31" max="31" width="3.7109375" style="104" hidden="1" customWidth="1"/>
    <col min="32" max="32" width="4.5703125" style="81" hidden="1" customWidth="1"/>
    <col min="33" max="33" width="4.140625" style="81" hidden="1" customWidth="1"/>
    <col min="34" max="34" width="3.7109375" style="104" hidden="1" customWidth="1"/>
    <col min="35" max="35" width="4.5703125" style="81" hidden="1" customWidth="1"/>
    <col min="36" max="36" width="4.140625" style="81" hidden="1" customWidth="1"/>
    <col min="37" max="38" width="3" style="73" hidden="1" customWidth="1"/>
    <col min="39" max="39" width="3.7109375" style="95" hidden="1" customWidth="1"/>
    <col min="40" max="40" width="4.5703125" style="79" hidden="1" customWidth="1"/>
    <col min="41" max="41" width="4.140625" style="79" hidden="1" customWidth="1"/>
    <col min="42" max="42" width="3.7109375" style="95" hidden="1" customWidth="1"/>
    <col min="43" max="43" width="4.5703125" style="79" hidden="1" customWidth="1"/>
    <col min="44" max="44" width="4.140625" style="79" hidden="1" customWidth="1"/>
    <col min="45" max="46" width="3" style="72" hidden="1" customWidth="1"/>
    <col min="47" max="47" width="3.7109375" style="104" hidden="1" customWidth="1"/>
    <col min="48" max="48" width="4.5703125" style="81" hidden="1" customWidth="1"/>
    <col min="49" max="49" width="4.140625" style="81" hidden="1" customWidth="1"/>
    <col min="50" max="50" width="3.7109375" style="104" hidden="1" customWidth="1"/>
    <col min="51" max="51" width="4.5703125" style="81"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6.2851562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46"/>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76"/>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IF(H2="",0,H2)</f>
        <v>0</v>
      </c>
      <c r="BM2" s="46">
        <f>IF(J2&gt;99,199,J2)</f>
        <v>0</v>
      </c>
      <c r="BN2" s="46">
        <f>IF(K2="",0,K2)</f>
        <v>0</v>
      </c>
      <c r="BO2" s="46">
        <f>BK2+BM2</f>
        <v>0</v>
      </c>
      <c r="BP2" s="46">
        <f>IF(O2&gt;99,199,O2)</f>
        <v>0</v>
      </c>
      <c r="BQ2" s="46">
        <f>IF(P2="",0,P2)</f>
        <v>0</v>
      </c>
      <c r="BR2" s="46">
        <f>IF(R2&gt;99,199,R2)</f>
        <v>0</v>
      </c>
      <c r="BS2" s="46">
        <f>IF(S2="",0,S2)</f>
        <v>0</v>
      </c>
      <c r="BT2" s="46">
        <f>BP2+BR2</f>
        <v>0</v>
      </c>
      <c r="BU2" s="46">
        <f>IF(W2&gt;99,199,W2)</f>
        <v>0</v>
      </c>
      <c r="BV2" s="46">
        <f>IF(X2="",0,X2)</f>
        <v>0</v>
      </c>
      <c r="BW2" s="46">
        <f>IF(Z2&gt;99,199,Z2)</f>
        <v>0</v>
      </c>
      <c r="BX2" s="46">
        <f>IF(AA2="",0,AA2)</f>
        <v>0</v>
      </c>
      <c r="BY2" s="46">
        <f>BU2+BW2</f>
        <v>0</v>
      </c>
      <c r="BZ2" s="46">
        <f>IF(AE2&gt;99,199,AE2)</f>
        <v>0</v>
      </c>
      <c r="CA2" s="46">
        <f>IF(AF2="",0,AF2)</f>
        <v>0</v>
      </c>
      <c r="CB2" s="46">
        <f>IF(AH2&gt;99,199,AH2)</f>
        <v>0</v>
      </c>
      <c r="CC2" s="46">
        <f>IF(AI2="",0,AI2)</f>
        <v>0</v>
      </c>
      <c r="CD2" s="46">
        <f>BZ2+CB2</f>
        <v>0</v>
      </c>
      <c r="CE2" s="46">
        <f>IF(AM2&gt;99,199,AM2)</f>
        <v>0</v>
      </c>
      <c r="CF2" s="46">
        <f>IF(AN2="",0,AN2)</f>
        <v>0</v>
      </c>
      <c r="CG2" s="46">
        <f>IF(AP2&gt;99,199,AP2)</f>
        <v>0</v>
      </c>
      <c r="CH2" s="46">
        <f>IF(AQ2="",0,AQ2)</f>
        <v>0</v>
      </c>
      <c r="CI2" s="46">
        <f>CE2+CG2</f>
        <v>0</v>
      </c>
      <c r="CJ2" s="46">
        <f>IF(AU2&gt;99,199,AU2)</f>
        <v>0</v>
      </c>
      <c r="CK2" s="46">
        <f>IF(AV2="",0,AV2)</f>
        <v>0</v>
      </c>
      <c r="CL2" s="46">
        <f>IF(AX2&gt;99,199,AX2)</f>
        <v>0</v>
      </c>
      <c r="CM2" s="46">
        <f>IF(AY2="",0,AY2)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2</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26</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123</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2</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60" t="str">
        <f>Instellingen!C43</f>
        <v xml:space="preserve"> </v>
      </c>
      <c r="AF7" s="161"/>
      <c r="AG7" s="161"/>
      <c r="AH7" s="161"/>
      <c r="AI7" s="161"/>
      <c r="AJ7" s="161"/>
      <c r="AK7" s="161"/>
      <c r="AL7" s="162"/>
      <c r="AM7" s="160" t="str">
        <f>Instellingen!C44</f>
        <v xml:space="preserve"> </v>
      </c>
      <c r="AN7" s="163"/>
      <c r="AO7" s="163"/>
      <c r="AP7" s="163"/>
      <c r="AQ7" s="163"/>
      <c r="AR7" s="163"/>
      <c r="AS7" s="163"/>
      <c r="AT7" s="164"/>
      <c r="AU7" s="160" t="str">
        <f>Instellingen!C45</f>
        <v xml:space="preserve"> </v>
      </c>
      <c r="AV7" s="163"/>
      <c r="AW7" s="163"/>
      <c r="AX7" s="163"/>
      <c r="AY7" s="163"/>
      <c r="AZ7" s="163"/>
      <c r="BA7" s="163"/>
      <c r="BB7" s="164"/>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77" t="s">
        <v>79</v>
      </c>
      <c r="I8" s="77" t="s">
        <v>80</v>
      </c>
      <c r="J8" s="100" t="s">
        <v>81</v>
      </c>
      <c r="K8" s="80" t="s">
        <v>82</v>
      </c>
      <c r="L8" s="80" t="s">
        <v>83</v>
      </c>
      <c r="M8" s="2" t="s">
        <v>4</v>
      </c>
      <c r="N8" s="2" t="s">
        <v>15</v>
      </c>
      <c r="O8" s="103" t="s">
        <v>78</v>
      </c>
      <c r="P8" s="89" t="s">
        <v>79</v>
      </c>
      <c r="Q8" s="89" t="s">
        <v>80</v>
      </c>
      <c r="R8" s="96" t="s">
        <v>81</v>
      </c>
      <c r="S8" s="89" t="s">
        <v>82</v>
      </c>
      <c r="T8" s="89" t="s">
        <v>83</v>
      </c>
      <c r="U8" s="2" t="s">
        <v>4</v>
      </c>
      <c r="V8" s="2" t="s">
        <v>15</v>
      </c>
      <c r="W8" s="103" t="s">
        <v>78</v>
      </c>
      <c r="X8" s="89" t="s">
        <v>79</v>
      </c>
      <c r="Y8" s="89" t="s">
        <v>80</v>
      </c>
      <c r="Z8" s="96" t="s">
        <v>81</v>
      </c>
      <c r="AA8" s="89" t="s">
        <v>82</v>
      </c>
      <c r="AB8" s="89" t="s">
        <v>83</v>
      </c>
      <c r="AC8" s="2" t="s">
        <v>4</v>
      </c>
      <c r="AD8" s="2" t="s">
        <v>15</v>
      </c>
      <c r="AE8" s="103" t="s">
        <v>78</v>
      </c>
      <c r="AF8" s="89" t="s">
        <v>79</v>
      </c>
      <c r="AG8" s="89" t="s">
        <v>80</v>
      </c>
      <c r="AH8" s="96" t="s">
        <v>81</v>
      </c>
      <c r="AI8" s="89" t="s">
        <v>82</v>
      </c>
      <c r="AJ8" s="89" t="s">
        <v>83</v>
      </c>
      <c r="AK8" s="2" t="s">
        <v>4</v>
      </c>
      <c r="AL8" s="2" t="s">
        <v>15</v>
      </c>
      <c r="AM8" s="103" t="s">
        <v>78</v>
      </c>
      <c r="AN8" s="89" t="s">
        <v>79</v>
      </c>
      <c r="AO8" s="89" t="s">
        <v>80</v>
      </c>
      <c r="AP8" s="96" t="s">
        <v>81</v>
      </c>
      <c r="AQ8" s="89" t="s">
        <v>82</v>
      </c>
      <c r="AR8" s="89" t="s">
        <v>83</v>
      </c>
      <c r="AS8" s="2" t="s">
        <v>4</v>
      </c>
      <c r="AT8" s="2" t="s">
        <v>15</v>
      </c>
      <c r="AU8" s="103" t="s">
        <v>78</v>
      </c>
      <c r="AV8" s="89" t="s">
        <v>79</v>
      </c>
      <c r="AW8" s="89" t="s">
        <v>80</v>
      </c>
      <c r="AX8" s="96" t="s">
        <v>81</v>
      </c>
      <c r="AY8" s="89" t="s">
        <v>82</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6" t="s">
        <v>111</v>
      </c>
      <c r="CF8" s="86" t="s">
        <v>112</v>
      </c>
      <c r="CG8" s="86" t="s">
        <v>113</v>
      </c>
      <c r="CH8" s="86" t="s">
        <v>114</v>
      </c>
      <c r="CI8" s="86" t="s">
        <v>115</v>
      </c>
      <c r="CJ8" s="86" t="s">
        <v>116</v>
      </c>
      <c r="CK8" s="86" t="s">
        <v>117</v>
      </c>
      <c r="CL8" s="86" t="s">
        <v>118</v>
      </c>
      <c r="CM8" s="86" t="s">
        <v>119</v>
      </c>
      <c r="CN8" s="86" t="s">
        <v>120</v>
      </c>
    </row>
    <row r="9" spans="1:92" x14ac:dyDescent="0.2">
      <c r="A9" s="8">
        <v>1</v>
      </c>
      <c r="B9" s="8" t="s">
        <v>202</v>
      </c>
      <c r="C9" s="8" t="s">
        <v>346</v>
      </c>
      <c r="D9" s="8" t="s">
        <v>203</v>
      </c>
      <c r="E9" s="8" t="s">
        <v>347</v>
      </c>
      <c r="F9" s="8" t="s">
        <v>181</v>
      </c>
      <c r="G9" s="95">
        <v>0</v>
      </c>
      <c r="H9" s="78">
        <v>68.5</v>
      </c>
      <c r="I9" s="78">
        <v>7</v>
      </c>
      <c r="J9" s="101">
        <v>0</v>
      </c>
      <c r="K9" s="79">
        <v>68.5</v>
      </c>
      <c r="L9" s="79">
        <v>7</v>
      </c>
      <c r="M9" s="72">
        <v>1</v>
      </c>
      <c r="N9" s="72">
        <v>1</v>
      </c>
      <c r="O9" s="104">
        <v>4</v>
      </c>
      <c r="P9" s="81">
        <v>66.5</v>
      </c>
      <c r="Q9" s="81">
        <v>6.5</v>
      </c>
      <c r="U9" s="73">
        <v>4</v>
      </c>
      <c r="V9" s="73">
        <v>4</v>
      </c>
      <c r="W9" s="95">
        <v>0</v>
      </c>
      <c r="X9" s="79">
        <v>65.5</v>
      </c>
      <c r="Y9" s="79">
        <v>6.5</v>
      </c>
      <c r="Z9" s="95">
        <v>0</v>
      </c>
      <c r="AA9" s="79">
        <v>68</v>
      </c>
      <c r="AB9" s="79">
        <v>7</v>
      </c>
      <c r="AC9" s="72">
        <v>2</v>
      </c>
      <c r="AD9" s="72">
        <v>2</v>
      </c>
      <c r="BC9" s="14">
        <f t="shared" ref="BC9:BC14" si="0">N9+V9+AD9+AL9+AT9+BB9</f>
        <v>7</v>
      </c>
      <c r="BD9" s="28">
        <f>IF($O$4&gt;0,(LARGE(($N9,$V9,$AD9,$AL9,$AT9,$BB9),1)),"0")</f>
        <v>4</v>
      </c>
      <c r="BE9" s="28">
        <f t="shared" ref="BE9:BE14" si="1">BC9-BD9</f>
        <v>3</v>
      </c>
      <c r="BF9" s="8">
        <v>1</v>
      </c>
      <c r="BI9" s="119" t="s">
        <v>467</v>
      </c>
      <c r="BK9" s="46">
        <f t="shared" ref="BK9:BK14" si="2">IF(G9&gt;99,199,G9)</f>
        <v>0</v>
      </c>
      <c r="BL9" s="46">
        <f t="shared" ref="BL9:BL14" si="3">IF(H9="",0,H9)</f>
        <v>68.5</v>
      </c>
      <c r="BM9" s="46">
        <f t="shared" ref="BM9:BM14" si="4">IF(J9&gt;99,199,J9)</f>
        <v>0</v>
      </c>
      <c r="BN9" s="46">
        <f t="shared" ref="BN9:BN14" si="5">IF(K9="",0,K9)</f>
        <v>68.5</v>
      </c>
      <c r="BO9" s="46">
        <f t="shared" ref="BO9:BO14" si="6">BK9+BM9</f>
        <v>0</v>
      </c>
      <c r="BP9" s="46">
        <f t="shared" ref="BP9:BP14" si="7">IF(O9&gt;99,199,O9)</f>
        <v>4</v>
      </c>
      <c r="BQ9" s="46">
        <f t="shared" ref="BQ9:BQ14" si="8">IF(P9="",0,P9)</f>
        <v>66.5</v>
      </c>
      <c r="BR9" s="46">
        <f t="shared" ref="BR9:BR14" si="9">IF(R9&gt;99,199,R9)</f>
        <v>0</v>
      </c>
      <c r="BS9" s="46">
        <f t="shared" ref="BS9:BS14" si="10">IF(S9="",0,S9)</f>
        <v>0</v>
      </c>
      <c r="BT9" s="46">
        <f t="shared" ref="BT9:BT14" si="11">BP9+BR9</f>
        <v>4</v>
      </c>
      <c r="BU9" s="46">
        <f t="shared" ref="BU9:BU14" si="12">IF(W9&gt;99,199,W9)</f>
        <v>0</v>
      </c>
      <c r="BV9" s="46">
        <f t="shared" ref="BV9:BV14" si="13">IF(X9="",0,X9)</f>
        <v>65.5</v>
      </c>
      <c r="BW9" s="46">
        <f t="shared" ref="BW9:BW14" si="14">IF(Z9&gt;99,199,Z9)</f>
        <v>0</v>
      </c>
      <c r="BX9" s="46">
        <f t="shared" ref="BX9:BX14" si="15">IF(AA9="",0,AA9)</f>
        <v>68</v>
      </c>
      <c r="BY9" s="46">
        <f t="shared" ref="BY9:BY14" si="16">BU9+BW9</f>
        <v>0</v>
      </c>
      <c r="BZ9" s="46">
        <f t="shared" ref="BZ9:BZ14" si="17">IF(AE9&gt;99,199,AE9)</f>
        <v>0</v>
      </c>
      <c r="CA9" s="46">
        <f t="shared" ref="CA9:CA14" si="18">IF(AF9="",0,AF9)</f>
        <v>0</v>
      </c>
      <c r="CB9" s="46">
        <f t="shared" ref="CB9:CB14" si="19">IF(AH9&gt;99,199,AH9)</f>
        <v>0</v>
      </c>
      <c r="CC9" s="46">
        <f t="shared" ref="CC9:CC14" si="20">IF(AI9="",0,AI9)</f>
        <v>0</v>
      </c>
      <c r="CD9" s="46">
        <f t="shared" ref="CD9:CD14" si="21">BZ9+CB9</f>
        <v>0</v>
      </c>
      <c r="CE9" s="46">
        <f t="shared" ref="CE9:CE14" si="22">IF(AM9&gt;99,199,AM9)</f>
        <v>0</v>
      </c>
      <c r="CF9" s="46">
        <f t="shared" ref="CF9:CF14" si="23">IF(AN9="",0,AN9)</f>
        <v>0</v>
      </c>
      <c r="CG9" s="46">
        <f t="shared" ref="CG9:CG14" si="24">IF(AP9&gt;99,199,AP9)</f>
        <v>0</v>
      </c>
      <c r="CH9" s="46">
        <f t="shared" ref="CH9:CH14" si="25">IF(AQ9="",0,AQ9)</f>
        <v>0</v>
      </c>
      <c r="CI9" s="46">
        <f t="shared" ref="CI9:CI14" si="26">CE9+CG9</f>
        <v>0</v>
      </c>
      <c r="CJ9" s="46">
        <f t="shared" ref="CJ9:CJ14" si="27">IF(AU9&gt;99,199,AU9)</f>
        <v>0</v>
      </c>
      <c r="CK9" s="46">
        <f t="shared" ref="CK9:CK14" si="28">IF(AV9="",0,AV9)</f>
        <v>0</v>
      </c>
      <c r="CL9" s="46">
        <f t="shared" ref="CL9:CL14" si="29">IF(AX9&gt;99,199,AX9)</f>
        <v>0</v>
      </c>
      <c r="CM9" s="46">
        <f t="shared" ref="CM9:CM14" si="30">IF(AY9="",0,AY9)</f>
        <v>0</v>
      </c>
      <c r="CN9" s="46">
        <f t="shared" ref="CN9:CN14" si="31">CJ9+CL9</f>
        <v>0</v>
      </c>
    </row>
    <row r="10" spans="1:92" x14ac:dyDescent="0.2">
      <c r="A10" s="8">
        <v>2</v>
      </c>
      <c r="B10" s="8" t="s">
        <v>399</v>
      </c>
      <c r="C10" s="8" t="s">
        <v>430</v>
      </c>
      <c r="D10" s="8" t="s">
        <v>400</v>
      </c>
      <c r="E10" s="8" t="s">
        <v>347</v>
      </c>
      <c r="F10" s="8" t="s">
        <v>181</v>
      </c>
      <c r="N10" s="72">
        <v>99</v>
      </c>
      <c r="O10" s="104">
        <v>0</v>
      </c>
      <c r="P10" s="81">
        <v>76.5</v>
      </c>
      <c r="Q10" s="81">
        <v>7.5</v>
      </c>
      <c r="R10" s="104">
        <v>0</v>
      </c>
      <c r="S10" s="81">
        <v>79</v>
      </c>
      <c r="T10" s="81">
        <v>8</v>
      </c>
      <c r="U10" s="73">
        <v>1</v>
      </c>
      <c r="V10" s="73">
        <v>1</v>
      </c>
      <c r="W10" s="95">
        <v>4</v>
      </c>
      <c r="X10" s="79">
        <v>68</v>
      </c>
      <c r="Y10" s="79">
        <v>7</v>
      </c>
      <c r="AC10" s="72">
        <v>3</v>
      </c>
      <c r="AD10" s="72">
        <v>3</v>
      </c>
      <c r="BC10" s="14">
        <f t="shared" si="0"/>
        <v>103</v>
      </c>
      <c r="BD10" s="28">
        <f>IF($O$4&gt;0,(LARGE(($N10,$V10,$AD10,$AL10,$AT10,$BB10),1)),"0")</f>
        <v>99</v>
      </c>
      <c r="BE10" s="28">
        <f t="shared" si="1"/>
        <v>4</v>
      </c>
      <c r="BF10" s="8">
        <v>2</v>
      </c>
      <c r="BK10" s="46">
        <f t="shared" si="2"/>
        <v>0</v>
      </c>
      <c r="BL10" s="46">
        <f t="shared" si="3"/>
        <v>0</v>
      </c>
      <c r="BM10" s="46">
        <f t="shared" si="4"/>
        <v>0</v>
      </c>
      <c r="BN10" s="46">
        <f t="shared" si="5"/>
        <v>0</v>
      </c>
      <c r="BO10" s="46">
        <f t="shared" si="6"/>
        <v>0</v>
      </c>
      <c r="BP10" s="46">
        <f t="shared" si="7"/>
        <v>0</v>
      </c>
      <c r="BQ10" s="46">
        <f t="shared" si="8"/>
        <v>76.5</v>
      </c>
      <c r="BR10" s="46">
        <f t="shared" si="9"/>
        <v>0</v>
      </c>
      <c r="BS10" s="46">
        <f t="shared" si="10"/>
        <v>79</v>
      </c>
      <c r="BT10" s="46">
        <f t="shared" si="11"/>
        <v>0</v>
      </c>
      <c r="BU10" s="46">
        <f t="shared" si="12"/>
        <v>4</v>
      </c>
      <c r="BV10" s="46">
        <f t="shared" si="13"/>
        <v>68</v>
      </c>
      <c r="BW10" s="46">
        <f t="shared" si="14"/>
        <v>0</v>
      </c>
      <c r="BX10" s="46">
        <f t="shared" si="15"/>
        <v>0</v>
      </c>
      <c r="BY10" s="46">
        <f t="shared" si="16"/>
        <v>4</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210</v>
      </c>
      <c r="C11" s="8" t="s">
        <v>351</v>
      </c>
      <c r="D11" s="8" t="s">
        <v>211</v>
      </c>
      <c r="E11" s="8" t="s">
        <v>347</v>
      </c>
      <c r="F11" s="8" t="s">
        <v>143</v>
      </c>
      <c r="G11" s="95">
        <v>0</v>
      </c>
      <c r="H11" s="78">
        <v>70.5</v>
      </c>
      <c r="I11" s="78">
        <v>7</v>
      </c>
      <c r="J11" s="101">
        <v>4</v>
      </c>
      <c r="K11" s="79">
        <v>71</v>
      </c>
      <c r="L11" s="79">
        <v>7</v>
      </c>
      <c r="M11" s="72">
        <v>3</v>
      </c>
      <c r="N11" s="72">
        <v>3</v>
      </c>
      <c r="O11" s="104">
        <v>0</v>
      </c>
      <c r="P11" s="81">
        <v>64</v>
      </c>
      <c r="Q11" s="81">
        <v>6.5</v>
      </c>
      <c r="R11" s="104">
        <v>0</v>
      </c>
      <c r="S11" s="81">
        <v>64</v>
      </c>
      <c r="T11" s="81">
        <v>6.5</v>
      </c>
      <c r="U11" s="73">
        <v>2</v>
      </c>
      <c r="V11" s="73">
        <v>2</v>
      </c>
      <c r="W11" s="120" t="s">
        <v>221</v>
      </c>
      <c r="AD11" s="72">
        <v>90</v>
      </c>
      <c r="BC11" s="14">
        <f t="shared" si="0"/>
        <v>95</v>
      </c>
      <c r="BD11" s="28">
        <f>IF($O$4&gt;0,(LARGE(($N11,$V11,$AD11,$AL11,$AT11,$BB11),1)),"0")</f>
        <v>90</v>
      </c>
      <c r="BE11" s="28">
        <f t="shared" si="1"/>
        <v>5</v>
      </c>
      <c r="BG11" s="8">
        <v>1</v>
      </c>
      <c r="BK11" s="46">
        <f t="shared" si="2"/>
        <v>0</v>
      </c>
      <c r="BL11" s="46">
        <f t="shared" si="3"/>
        <v>70.5</v>
      </c>
      <c r="BM11" s="46">
        <f t="shared" si="4"/>
        <v>4</v>
      </c>
      <c r="BN11" s="46">
        <f t="shared" si="5"/>
        <v>71</v>
      </c>
      <c r="BO11" s="46">
        <f t="shared" si="6"/>
        <v>4</v>
      </c>
      <c r="BP11" s="46">
        <f t="shared" si="7"/>
        <v>0</v>
      </c>
      <c r="BQ11" s="46">
        <f t="shared" si="8"/>
        <v>64</v>
      </c>
      <c r="BR11" s="46">
        <f t="shared" si="9"/>
        <v>0</v>
      </c>
      <c r="BS11" s="46">
        <f t="shared" si="10"/>
        <v>64</v>
      </c>
      <c r="BT11" s="46">
        <f t="shared" si="11"/>
        <v>0</v>
      </c>
      <c r="BU11" s="46">
        <f t="shared" si="12"/>
        <v>199</v>
      </c>
      <c r="BV11" s="46">
        <f t="shared" si="13"/>
        <v>0</v>
      </c>
      <c r="BW11" s="46">
        <f t="shared" si="14"/>
        <v>0</v>
      </c>
      <c r="BX11" s="46">
        <f t="shared" si="15"/>
        <v>0</v>
      </c>
      <c r="BY11" s="46">
        <f t="shared" si="16"/>
        <v>199</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8" t="s">
        <v>206</v>
      </c>
      <c r="C12" s="8" t="s">
        <v>349</v>
      </c>
      <c r="D12" s="8" t="s">
        <v>207</v>
      </c>
      <c r="E12" s="8" t="s">
        <v>347</v>
      </c>
      <c r="F12" s="8" t="s">
        <v>199</v>
      </c>
      <c r="G12" s="95">
        <v>0</v>
      </c>
      <c r="H12" s="78">
        <v>61</v>
      </c>
      <c r="I12" s="78">
        <v>6</v>
      </c>
      <c r="J12" s="101">
        <v>0</v>
      </c>
      <c r="K12" s="79">
        <v>61</v>
      </c>
      <c r="L12" s="79">
        <v>6</v>
      </c>
      <c r="M12" s="72">
        <v>2</v>
      </c>
      <c r="N12" s="72">
        <v>2</v>
      </c>
      <c r="O12" s="104">
        <v>6</v>
      </c>
      <c r="P12" s="81">
        <v>61</v>
      </c>
      <c r="Q12" s="81">
        <v>6</v>
      </c>
      <c r="U12" s="73">
        <v>5</v>
      </c>
      <c r="V12" s="73">
        <v>5</v>
      </c>
      <c r="W12" s="120" t="s">
        <v>221</v>
      </c>
      <c r="AD12" s="72">
        <v>90</v>
      </c>
      <c r="BC12" s="14">
        <f t="shared" si="0"/>
        <v>97</v>
      </c>
      <c r="BD12" s="28">
        <f>IF($O$4&gt;0,(LARGE(($N12,$V12,$AD12,$AL12,$AT12,$BB12),1)),"0")</f>
        <v>90</v>
      </c>
      <c r="BE12" s="28">
        <f t="shared" si="1"/>
        <v>7</v>
      </c>
      <c r="BG12" s="8">
        <v>2</v>
      </c>
      <c r="BK12" s="46">
        <f t="shared" si="2"/>
        <v>0</v>
      </c>
      <c r="BL12" s="46">
        <f t="shared" si="3"/>
        <v>61</v>
      </c>
      <c r="BM12" s="46">
        <f t="shared" si="4"/>
        <v>0</v>
      </c>
      <c r="BN12" s="46">
        <f t="shared" si="5"/>
        <v>61</v>
      </c>
      <c r="BO12" s="46">
        <f t="shared" si="6"/>
        <v>0</v>
      </c>
      <c r="BP12" s="46">
        <f t="shared" si="7"/>
        <v>6</v>
      </c>
      <c r="BQ12" s="46">
        <f t="shared" si="8"/>
        <v>61</v>
      </c>
      <c r="BR12" s="46">
        <f t="shared" si="9"/>
        <v>0</v>
      </c>
      <c r="BS12" s="46">
        <f t="shared" si="10"/>
        <v>0</v>
      </c>
      <c r="BT12" s="46">
        <f t="shared" si="11"/>
        <v>6</v>
      </c>
      <c r="BU12" s="46">
        <f t="shared" si="12"/>
        <v>199</v>
      </c>
      <c r="BV12" s="46">
        <f t="shared" si="13"/>
        <v>0</v>
      </c>
      <c r="BW12" s="46">
        <f t="shared" si="14"/>
        <v>0</v>
      </c>
      <c r="BX12" s="46">
        <f t="shared" si="15"/>
        <v>0</v>
      </c>
      <c r="BY12" s="46">
        <f t="shared" si="16"/>
        <v>199</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401</v>
      </c>
      <c r="C13" s="8" t="s">
        <v>351</v>
      </c>
      <c r="D13" s="8" t="s">
        <v>402</v>
      </c>
      <c r="E13" s="8" t="s">
        <v>431</v>
      </c>
      <c r="F13" s="8" t="s">
        <v>143</v>
      </c>
      <c r="N13" s="72">
        <v>99</v>
      </c>
      <c r="O13" s="104" t="s">
        <v>403</v>
      </c>
      <c r="V13" s="73">
        <v>90</v>
      </c>
      <c r="AD13" s="72">
        <v>99</v>
      </c>
      <c r="BC13" s="14">
        <f t="shared" si="0"/>
        <v>288</v>
      </c>
      <c r="BD13" s="28">
        <f>IF($O$4&gt;0,(LARGE(($N13,$V13,$AD13,$AL13,$AT13,$BB13),1)),"0")</f>
        <v>99</v>
      </c>
      <c r="BE13" s="28">
        <f t="shared" si="1"/>
        <v>189</v>
      </c>
      <c r="BK13" s="46">
        <f t="shared" si="2"/>
        <v>0</v>
      </c>
      <c r="BL13" s="46">
        <f t="shared" si="3"/>
        <v>0</v>
      </c>
      <c r="BM13" s="46">
        <f t="shared" si="4"/>
        <v>0</v>
      </c>
      <c r="BN13" s="46">
        <f t="shared" si="5"/>
        <v>0</v>
      </c>
      <c r="BO13" s="46">
        <f t="shared" si="6"/>
        <v>0</v>
      </c>
      <c r="BP13" s="46">
        <f t="shared" si="7"/>
        <v>199</v>
      </c>
      <c r="BQ13" s="46">
        <f t="shared" si="8"/>
        <v>0</v>
      </c>
      <c r="BR13" s="46">
        <f t="shared" si="9"/>
        <v>0</v>
      </c>
      <c r="BS13" s="46">
        <f t="shared" si="10"/>
        <v>0</v>
      </c>
      <c r="BT13" s="46">
        <f t="shared" si="11"/>
        <v>199</v>
      </c>
      <c r="BU13" s="46">
        <f t="shared" si="12"/>
        <v>0</v>
      </c>
      <c r="BV13" s="46">
        <f t="shared" si="13"/>
        <v>0</v>
      </c>
      <c r="BW13" s="46">
        <f t="shared" si="14"/>
        <v>0</v>
      </c>
      <c r="BX13" s="46">
        <f t="shared" si="15"/>
        <v>0</v>
      </c>
      <c r="BY13" s="46">
        <f t="shared" si="16"/>
        <v>0</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8" t="s">
        <v>215</v>
      </c>
      <c r="C14" s="8" t="s">
        <v>353</v>
      </c>
      <c r="D14" s="8" t="s">
        <v>216</v>
      </c>
      <c r="E14" s="8" t="s">
        <v>347</v>
      </c>
      <c r="F14" s="8" t="s">
        <v>181</v>
      </c>
      <c r="G14" s="95">
        <v>8</v>
      </c>
      <c r="H14" s="78">
        <v>75.5</v>
      </c>
      <c r="I14" s="78">
        <v>7.5</v>
      </c>
      <c r="M14" s="72">
        <v>4</v>
      </c>
      <c r="N14" s="72">
        <v>99</v>
      </c>
      <c r="O14" s="104">
        <v>0</v>
      </c>
      <c r="P14" s="81">
        <v>66</v>
      </c>
      <c r="Q14" s="81">
        <v>6.5</v>
      </c>
      <c r="R14" s="104">
        <v>1</v>
      </c>
      <c r="S14" s="81">
        <v>66</v>
      </c>
      <c r="T14" s="81">
        <v>6.5</v>
      </c>
      <c r="U14" s="73">
        <v>3</v>
      </c>
      <c r="V14" s="73">
        <v>99</v>
      </c>
      <c r="W14" s="95">
        <v>0</v>
      </c>
      <c r="X14" s="79">
        <v>70</v>
      </c>
      <c r="Y14" s="79">
        <v>7</v>
      </c>
      <c r="Z14" s="95">
        <v>0</v>
      </c>
      <c r="AA14" s="79">
        <v>75.5</v>
      </c>
      <c r="AB14" s="79">
        <v>7.5</v>
      </c>
      <c r="AC14" s="72">
        <v>1</v>
      </c>
      <c r="AD14" s="72">
        <v>99</v>
      </c>
      <c r="BC14" s="14">
        <f t="shared" si="0"/>
        <v>297</v>
      </c>
      <c r="BD14" s="28">
        <f>IF($O$4&gt;0,(LARGE(($N14,$V14,$AD14,$AL14,$AT14,$BB14),1)),"0")</f>
        <v>99</v>
      </c>
      <c r="BE14" s="28">
        <f t="shared" si="1"/>
        <v>198</v>
      </c>
      <c r="BI14" s="119" t="s">
        <v>456</v>
      </c>
      <c r="BK14" s="46">
        <f t="shared" si="2"/>
        <v>8</v>
      </c>
      <c r="BL14" s="46">
        <f t="shared" si="3"/>
        <v>75.5</v>
      </c>
      <c r="BM14" s="46">
        <f t="shared" si="4"/>
        <v>0</v>
      </c>
      <c r="BN14" s="46">
        <f t="shared" si="5"/>
        <v>0</v>
      </c>
      <c r="BO14" s="46">
        <f t="shared" si="6"/>
        <v>8</v>
      </c>
      <c r="BP14" s="46">
        <f t="shared" si="7"/>
        <v>0</v>
      </c>
      <c r="BQ14" s="46">
        <f t="shared" si="8"/>
        <v>66</v>
      </c>
      <c r="BR14" s="46">
        <f t="shared" si="9"/>
        <v>1</v>
      </c>
      <c r="BS14" s="46">
        <f t="shared" si="10"/>
        <v>66</v>
      </c>
      <c r="BT14" s="46">
        <f t="shared" si="11"/>
        <v>1</v>
      </c>
      <c r="BU14" s="46">
        <f t="shared" si="12"/>
        <v>0</v>
      </c>
      <c r="BV14" s="46">
        <f t="shared" si="13"/>
        <v>70</v>
      </c>
      <c r="BW14" s="46">
        <f t="shared" si="14"/>
        <v>0</v>
      </c>
      <c r="BX14" s="46">
        <f t="shared" si="15"/>
        <v>75.5</v>
      </c>
      <c r="BY14" s="46">
        <f t="shared" si="16"/>
        <v>0</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sheetData>
  <sheetProtection sheet="1" objects="1" scenarios="1"/>
  <sortState ref="A9:XFD15">
    <sortCondition ref="BE9"/>
  </sortState>
  <mergeCells count="32">
    <mergeCell ref="BC4:BF4"/>
    <mergeCell ref="W3:AL5"/>
    <mergeCell ref="BC3:BF3"/>
    <mergeCell ref="BC5:BF5"/>
    <mergeCell ref="BC6:BE6"/>
    <mergeCell ref="W7:AD7"/>
    <mergeCell ref="AE7:AL7"/>
    <mergeCell ref="AM7:AT7"/>
    <mergeCell ref="AU7:BB7"/>
    <mergeCell ref="W6:AD6"/>
    <mergeCell ref="AE6:AL6"/>
    <mergeCell ref="A1:BI1"/>
    <mergeCell ref="A3:B3"/>
    <mergeCell ref="C3:E3"/>
    <mergeCell ref="F3:N3"/>
    <mergeCell ref="O3:V3"/>
    <mergeCell ref="O4:V4"/>
    <mergeCell ref="BH3:BI7"/>
    <mergeCell ref="A4:B4"/>
    <mergeCell ref="O5:V5"/>
    <mergeCell ref="F4:N4"/>
    <mergeCell ref="C4:E4"/>
    <mergeCell ref="G7:N7"/>
    <mergeCell ref="A5:B5"/>
    <mergeCell ref="C5:E5"/>
    <mergeCell ref="F5:N5"/>
    <mergeCell ref="A6:E7"/>
    <mergeCell ref="G6:N6"/>
    <mergeCell ref="O6:V6"/>
    <mergeCell ref="O7:V7"/>
    <mergeCell ref="AM6:AT6"/>
    <mergeCell ref="AU6:BB6"/>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396">
      <formula1>"ja,nee"</formula1>
    </dataValidation>
    <dataValidation type="decimal" allowBlank="1" showInputMessage="1" showErrorMessage="1" sqref="H1:H2 K1:K2 P1:P2 S1:S2 X1:X2 AA1:AA2 AI1:AI2 AF1:AF2 AN1:AN2 AQ1:AQ2 AY1:AY2 AV1:AV2 AV9:AV65396 AY9:AY65396 AN9:AN65396 AQ9:AQ65396 AF9:AF65396 K9:K65396 S9:S65396 P9:P65396 X9:X65396 AA9:AA65396 H9:H65396 AI9:AI65396">
      <formula1>0</formula1>
      <formula2>100</formula2>
    </dataValidation>
    <dataValidation type="decimal" allowBlank="1" showInputMessage="1" showErrorMessage="1" sqref="L1:L2 I1:I2 T1:T2 Q1:Q2 AG1:AG2 AB1:AB2 Y1:Y2 AJ1:AJ2 AR1:AR2 AO1:AO2 AW1:AW2 AZ1:AZ2 AZ9:AZ65396 AW9:AW65396 AR9:AR65396 AO9:AO65396 AJ9:AJ65396 Q9:Q65396 AG9:AG65396 AB9:AB65396 I9:I65396 T9:T65396 Y9:Y65396 L9:L65396">
      <formula1>0</formula1>
      <formula2>10</formula2>
    </dataValidation>
    <dataValidation operator="lessThan" allowBlank="1" showInputMessage="1" showErrorMessage="1" sqref="O1:O2 AE1:AE2 AU1:AU2 AU9:AU65396 AE9:AE65396 O9:O65396"/>
  </dataValidations>
  <printOptions headings="1" gridLines="1"/>
  <pageMargins left="0.19685039370078741" right="0" top="0.98425196850393704" bottom="0.98425196850393704" header="0.51181102362204722" footer="0.51181102362204722"/>
  <pageSetup paperSize="9"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0530" r:id="rId5" name="Button 2">
              <controlPr defaultSize="0" print="0" autoFill="0" autoPict="0" macro="[0]!Sort_Punten_1">
                <anchor moveWithCells="1" sizeWithCells="1">
                  <from>
                    <xdr:col>6</xdr:col>
                    <xdr:colOff>0</xdr:colOff>
                    <xdr:row>7</xdr:row>
                    <xdr:rowOff>9525</xdr:rowOff>
                  </from>
                  <to>
                    <xdr:col>12</xdr:col>
                    <xdr:colOff>0</xdr:colOff>
                    <xdr:row>7</xdr:row>
                    <xdr:rowOff>180975</xdr:rowOff>
                  </to>
                </anchor>
              </controlPr>
            </control>
          </mc:Choice>
        </mc:AlternateContent>
        <mc:AlternateContent xmlns:mc="http://schemas.openxmlformats.org/markup-compatibility/2006">
          <mc:Choice Requires="x14">
            <control shapeId="150531" r:id="rId6" name="Button 3">
              <controlPr defaultSize="0" print="0" autoFill="0" autoPict="0" macro="[0]!Sort_Punten_2">
                <anchor moveWithCells="1" sizeWithCells="1">
                  <from>
                    <xdr:col>14</xdr:col>
                    <xdr:colOff>19050</xdr:colOff>
                    <xdr:row>7</xdr:row>
                    <xdr:rowOff>0</xdr:rowOff>
                  </from>
                  <to>
                    <xdr:col>20</xdr:col>
                    <xdr:colOff>0</xdr:colOff>
                    <xdr:row>7</xdr:row>
                    <xdr:rowOff>171450</xdr:rowOff>
                  </to>
                </anchor>
              </controlPr>
            </control>
          </mc:Choice>
        </mc:AlternateContent>
        <mc:AlternateContent xmlns:mc="http://schemas.openxmlformats.org/markup-compatibility/2006">
          <mc:Choice Requires="x14">
            <control shapeId="150532"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0533"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50534"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50535"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50536" r:id="rId11" name="Button 8">
              <controlPr defaultSize="0" print="0" autoFill="0" autoPict="0" macro="[0]!Sort_Pl_Punten_3">
                <anchor moveWithCells="1" sizeWithCells="1">
                  <from>
                    <xdr:col>28</xdr:col>
                    <xdr:colOff>190500</xdr:colOff>
                    <xdr:row>7</xdr:row>
                    <xdr:rowOff>19050</xdr:rowOff>
                  </from>
                  <to>
                    <xdr:col>30</xdr:col>
                    <xdr:colOff>0</xdr:colOff>
                    <xdr:row>8</xdr:row>
                    <xdr:rowOff>0</xdr:rowOff>
                  </to>
                </anchor>
              </controlPr>
            </control>
          </mc:Choice>
        </mc:AlternateContent>
        <mc:AlternateContent xmlns:mc="http://schemas.openxmlformats.org/markup-compatibility/2006">
          <mc:Choice Requires="x14">
            <control shapeId="150537"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0538"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50539"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0540"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50541" r:id="rId16" name="Button 13">
              <controlPr defaultSize="0" print="0" autoFill="0" autoPict="0" macro="[0]!Sort_Punten_3">
                <anchor moveWithCells="1" sizeWithCells="1">
                  <from>
                    <xdr:col>22</xdr:col>
                    <xdr:colOff>19050</xdr:colOff>
                    <xdr:row>7</xdr:row>
                    <xdr:rowOff>9525</xdr:rowOff>
                  </from>
                  <to>
                    <xdr:col>28</xdr:col>
                    <xdr:colOff>9525</xdr:colOff>
                    <xdr:row>7</xdr:row>
                    <xdr:rowOff>180975</xdr:rowOff>
                  </to>
                </anchor>
              </controlPr>
            </control>
          </mc:Choice>
        </mc:AlternateContent>
        <mc:AlternateContent xmlns:mc="http://schemas.openxmlformats.org/markup-compatibility/2006">
          <mc:Choice Requires="x14">
            <control shapeId="150542" r:id="rId17" name="Button 1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0560" r:id="rId18" name="Button 32">
              <controlPr defaultSize="0" print="0" autoFill="0" autoPict="0" macro="[0]!Sort_Pl_Punten_4">
                <anchor moveWithCells="1" sizeWithCells="1">
                  <from>
                    <xdr:col>30</xdr:col>
                    <xdr:colOff>0</xdr:colOff>
                    <xdr:row>7</xdr:row>
                    <xdr:rowOff>9525</xdr:rowOff>
                  </from>
                  <to>
                    <xdr:col>36</xdr:col>
                    <xdr:colOff>9525</xdr:colOff>
                    <xdr:row>7</xdr:row>
                    <xdr:rowOff>180975</xdr:rowOff>
                  </to>
                </anchor>
              </controlPr>
            </control>
          </mc:Choice>
        </mc:AlternateContent>
        <mc:AlternateContent xmlns:mc="http://schemas.openxmlformats.org/markup-compatibility/2006">
          <mc:Choice Requires="x14">
            <control shapeId="150562" r:id="rId19" name="Button 34">
              <controlPr defaultSize="0" print="0" autoFill="0" autoPict="0" macro="[0]!Sort_Pl_Punten_5">
                <anchor moveWithCells="1" sizeWithCells="1">
                  <from>
                    <xdr:col>38</xdr:col>
                    <xdr:colOff>0</xdr:colOff>
                    <xdr:row>7</xdr:row>
                    <xdr:rowOff>19050</xdr:rowOff>
                  </from>
                  <to>
                    <xdr:col>45</xdr:col>
                    <xdr:colOff>190500</xdr:colOff>
                    <xdr:row>8</xdr:row>
                    <xdr:rowOff>0</xdr:rowOff>
                  </to>
                </anchor>
              </controlPr>
            </control>
          </mc:Choice>
        </mc:AlternateContent>
        <mc:AlternateContent xmlns:mc="http://schemas.openxmlformats.org/markup-compatibility/2006">
          <mc:Choice Requires="x14">
            <control shapeId="150563" r:id="rId20" name="Button 35">
              <controlPr defaultSize="0" print="0" autoFill="0" autoPict="0" macro="[0]!Sort_Punten_3">
                <anchor moveWithCells="1" sizeWithCells="1">
                  <from>
                    <xdr:col>38</xdr:col>
                    <xdr:colOff>0</xdr:colOff>
                    <xdr:row>6</xdr:row>
                    <xdr:rowOff>152400</xdr:rowOff>
                  </from>
                  <to>
                    <xdr:col>44</xdr:col>
                    <xdr:colOff>38100</xdr:colOff>
                    <xdr:row>7</xdr:row>
                    <xdr:rowOff>161925</xdr:rowOff>
                  </to>
                </anchor>
              </controlPr>
            </control>
          </mc:Choice>
        </mc:AlternateContent>
        <mc:AlternateContent xmlns:mc="http://schemas.openxmlformats.org/markup-compatibility/2006">
          <mc:Choice Requires="x14">
            <control shapeId="150564" r:id="rId21" name="Button 36">
              <controlPr defaultSize="0" print="0" autoFill="0" autoPict="0" macro="[0]!Sort_Pl_Punten_4">
                <anchor moveWithCells="1" sizeWithCells="1">
                  <from>
                    <xdr:col>46</xdr:col>
                    <xdr:colOff>0</xdr:colOff>
                    <xdr:row>7</xdr:row>
                    <xdr:rowOff>9525</xdr:rowOff>
                  </from>
                  <to>
                    <xdr:col>52</xdr:col>
                    <xdr:colOff>9525</xdr:colOff>
                    <xdr:row>7</xdr:row>
                    <xdr:rowOff>180975</xdr:rowOff>
                  </to>
                </anchor>
              </controlPr>
            </control>
          </mc:Choice>
        </mc:AlternateContent>
        <mc:AlternateContent xmlns:mc="http://schemas.openxmlformats.org/markup-compatibility/2006">
          <mc:Choice Requires="x14">
            <control shapeId="150565" r:id="rId22" name="Button 37">
              <controlPr defaultSize="0" print="0" autoFill="0" autoPict="0" macro="[0]!Sort_Pl_Punten_6">
                <anchor moveWithCells="1" sizeWithCells="1">
                  <from>
                    <xdr:col>53</xdr:col>
                    <xdr:colOff>28575</xdr:colOff>
                    <xdr:row>7</xdr:row>
                    <xdr:rowOff>0</xdr:rowOff>
                  </from>
                  <to>
                    <xdr:col>53</xdr:col>
                    <xdr:colOff>190500</xdr:colOff>
                    <xdr:row>7</xdr:row>
                    <xdr:rowOff>304800</xdr:rowOff>
                  </to>
                </anchor>
              </controlPr>
            </control>
          </mc:Choice>
        </mc:AlternateContent>
        <mc:AlternateContent xmlns:mc="http://schemas.openxmlformats.org/markup-compatibility/2006">
          <mc:Choice Requires="x14">
            <control shapeId="150567" r:id="rId23" name="Button 39">
              <controlPr defaultSize="0" print="0" autoFill="0" autoPict="0" macro="[0]!Sort_Pl_Punten_4">
                <anchor moveWithCells="1" sizeWithCells="1">
                  <from>
                    <xdr:col>30</xdr:col>
                    <xdr:colOff>0</xdr:colOff>
                    <xdr:row>7</xdr:row>
                    <xdr:rowOff>19050</xdr:rowOff>
                  </from>
                  <to>
                    <xdr:col>37</xdr:col>
                    <xdr:colOff>171450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5">
    <pageSetUpPr fitToPage="1"/>
  </sheetPr>
  <dimension ref="A1:CN17"/>
  <sheetViews>
    <sheetView workbookViewId="0">
      <pane xSplit="5" ySplit="8" topLeftCell="N9" activePane="bottomRight" state="frozen"/>
      <selection pane="topRight" activeCell="F1" sqref="F1"/>
      <selection pane="bottomLeft" activeCell="A9" sqref="A9"/>
      <selection pane="bottomRight" activeCell="BI10" sqref="BI10"/>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4.5703125" style="78" customWidth="1"/>
    <col min="9" max="9" width="4.140625" style="78" customWidth="1"/>
    <col min="10" max="10" width="3.7109375" style="101" customWidth="1"/>
    <col min="11" max="11" width="4.5703125" style="79" customWidth="1"/>
    <col min="12" max="12" width="4.140625" style="79" customWidth="1"/>
    <col min="13" max="14" width="3" style="72" customWidth="1"/>
    <col min="15" max="15" width="3.7109375" style="104" customWidth="1"/>
    <col min="16" max="16" width="4.5703125" style="81" customWidth="1"/>
    <col min="17" max="17" width="4.140625" style="81" customWidth="1"/>
    <col min="18" max="18" width="3.7109375" style="104" customWidth="1"/>
    <col min="19" max="19" width="4.5703125" style="81" customWidth="1"/>
    <col min="20" max="20" width="4.140625" style="81" customWidth="1"/>
    <col min="21" max="22" width="3" style="73" customWidth="1"/>
    <col min="23" max="23" width="3.7109375" style="95" customWidth="1"/>
    <col min="24" max="24" width="4.5703125" style="79" customWidth="1"/>
    <col min="25" max="25" width="4.140625" style="79" customWidth="1"/>
    <col min="26" max="26" width="3.7109375" style="95" customWidth="1"/>
    <col min="27" max="27" width="4.5703125" style="79" customWidth="1"/>
    <col min="28" max="28" width="4.140625" style="79" customWidth="1"/>
    <col min="29" max="30" width="3" style="72" customWidth="1"/>
    <col min="31" max="31" width="3.7109375" style="104" hidden="1" customWidth="1"/>
    <col min="32" max="32" width="4.5703125" style="81" hidden="1" customWidth="1"/>
    <col min="33" max="33" width="4.140625" style="81" hidden="1" customWidth="1"/>
    <col min="34" max="34" width="3.7109375" style="104" hidden="1" customWidth="1"/>
    <col min="35" max="35" width="4.5703125" style="81" hidden="1" customWidth="1"/>
    <col min="36" max="36" width="4.140625" style="81" hidden="1" customWidth="1"/>
    <col min="37" max="38" width="3" style="73" hidden="1" customWidth="1"/>
    <col min="39" max="39" width="3.7109375" style="95" hidden="1" customWidth="1"/>
    <col min="40" max="40" width="4.5703125" style="79" hidden="1" customWidth="1"/>
    <col min="41" max="41" width="4.140625" style="79" hidden="1" customWidth="1"/>
    <col min="42" max="42" width="3.7109375" style="95" hidden="1" customWidth="1"/>
    <col min="43" max="43" width="4.5703125" style="79" hidden="1" customWidth="1"/>
    <col min="44" max="44" width="4.140625" style="79" hidden="1" customWidth="1"/>
    <col min="45" max="46" width="3" style="72" hidden="1" customWidth="1"/>
    <col min="47" max="47" width="3.7109375" style="104" hidden="1" customWidth="1"/>
    <col min="48" max="48" width="4.5703125" style="81" hidden="1" customWidth="1"/>
    <col min="49" max="49" width="4.140625" style="81" hidden="1" customWidth="1"/>
    <col min="50" max="50" width="3.7109375" style="104" hidden="1" customWidth="1"/>
    <col min="51" max="51" width="4.5703125" style="81"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6.2851562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46"/>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76"/>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IF(H2="",0,H2)</f>
        <v>0</v>
      </c>
      <c r="BM2" s="46">
        <f>IF(J2&gt;99,199,J2)</f>
        <v>0</v>
      </c>
      <c r="BN2" s="46">
        <f>IF(K2="",0,K2)</f>
        <v>0</v>
      </c>
      <c r="BO2" s="46">
        <f>BK2+BM2</f>
        <v>0</v>
      </c>
      <c r="BP2" s="46">
        <f>IF(O2&gt;99,199,O2)</f>
        <v>0</v>
      </c>
      <c r="BQ2" s="46">
        <f>IF(P2="",0,P2)</f>
        <v>0</v>
      </c>
      <c r="BR2" s="46">
        <f>IF(R2&gt;99,199,R2)</f>
        <v>0</v>
      </c>
      <c r="BS2" s="46">
        <f>IF(S2="",0,S2)</f>
        <v>0</v>
      </c>
      <c r="BT2" s="46">
        <f>BP2+BR2</f>
        <v>0</v>
      </c>
      <c r="BU2" s="46">
        <f>IF(W2&gt;99,199,W2)</f>
        <v>0</v>
      </c>
      <c r="BV2" s="46">
        <f>IF(X2="",0,X2)</f>
        <v>0</v>
      </c>
      <c r="BW2" s="46">
        <f>IF(Z2&gt;99,199,Z2)</f>
        <v>0</v>
      </c>
      <c r="BX2" s="46">
        <f>IF(AA2="",0,AA2)</f>
        <v>0</v>
      </c>
      <c r="BY2" s="46">
        <f>BU2+BW2</f>
        <v>0</v>
      </c>
      <c r="BZ2" s="46">
        <f>IF(AE2&gt;99,199,AE2)</f>
        <v>0</v>
      </c>
      <c r="CA2" s="46">
        <f>IF(AF2="",0,AF2)</f>
        <v>0</v>
      </c>
      <c r="CB2" s="46">
        <f>IF(AH2&gt;99,199,AH2)</f>
        <v>0</v>
      </c>
      <c r="CC2" s="46">
        <f>IF(AI2="",0,AI2)</f>
        <v>0</v>
      </c>
      <c r="CD2" s="46">
        <f>BZ2+CB2</f>
        <v>0</v>
      </c>
      <c r="CE2" s="46">
        <f>IF(AM2&gt;99,199,AM2)</f>
        <v>0</v>
      </c>
      <c r="CF2" s="46">
        <f>IF(AN2="",0,AN2)</f>
        <v>0</v>
      </c>
      <c r="CG2" s="46">
        <f>IF(AP2&gt;99,199,AP2)</f>
        <v>0</v>
      </c>
      <c r="CH2" s="46">
        <f>IF(AQ2="",0,AQ2)</f>
        <v>0</v>
      </c>
      <c r="CI2" s="46">
        <f>CE2+CG2</f>
        <v>0</v>
      </c>
      <c r="CJ2" s="46">
        <f>IF(AU2&gt;99,199,AU2)</f>
        <v>0</v>
      </c>
      <c r="CK2" s="46">
        <f>IF(AV2="",0,AV2)</f>
        <v>0</v>
      </c>
      <c r="CL2" s="46">
        <f>IF(AX2&gt;99,199,AX2)</f>
        <v>0</v>
      </c>
      <c r="CM2" s="46">
        <f>IF(AY2="",0,AY2)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2</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26</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124</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2</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60" t="str">
        <f>Instellingen!C43</f>
        <v xml:space="preserve"> </v>
      </c>
      <c r="AF7" s="161"/>
      <c r="AG7" s="161"/>
      <c r="AH7" s="161"/>
      <c r="AI7" s="161"/>
      <c r="AJ7" s="161"/>
      <c r="AK7" s="161"/>
      <c r="AL7" s="162"/>
      <c r="AM7" s="160" t="str">
        <f>Instellingen!C44</f>
        <v xml:space="preserve"> </v>
      </c>
      <c r="AN7" s="163"/>
      <c r="AO7" s="163"/>
      <c r="AP7" s="163"/>
      <c r="AQ7" s="163"/>
      <c r="AR7" s="163"/>
      <c r="AS7" s="163"/>
      <c r="AT7" s="164"/>
      <c r="AU7" s="160" t="str">
        <f>Instellingen!C45</f>
        <v xml:space="preserve"> </v>
      </c>
      <c r="AV7" s="163"/>
      <c r="AW7" s="163"/>
      <c r="AX7" s="163"/>
      <c r="AY7" s="163"/>
      <c r="AZ7" s="163"/>
      <c r="BA7" s="163"/>
      <c r="BB7" s="164"/>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77" t="s">
        <v>79</v>
      </c>
      <c r="I8" s="77" t="s">
        <v>80</v>
      </c>
      <c r="J8" s="100" t="s">
        <v>81</v>
      </c>
      <c r="K8" s="80" t="s">
        <v>82</v>
      </c>
      <c r="L8" s="80" t="s">
        <v>83</v>
      </c>
      <c r="M8" s="2" t="s">
        <v>4</v>
      </c>
      <c r="N8" s="2" t="s">
        <v>15</v>
      </c>
      <c r="O8" s="103" t="s">
        <v>78</v>
      </c>
      <c r="P8" s="89" t="s">
        <v>79</v>
      </c>
      <c r="Q8" s="89" t="s">
        <v>80</v>
      </c>
      <c r="R8" s="96" t="s">
        <v>81</v>
      </c>
      <c r="S8" s="89" t="s">
        <v>82</v>
      </c>
      <c r="T8" s="89" t="s">
        <v>83</v>
      </c>
      <c r="U8" s="2" t="s">
        <v>4</v>
      </c>
      <c r="V8" s="2" t="s">
        <v>15</v>
      </c>
      <c r="W8" s="103" t="s">
        <v>78</v>
      </c>
      <c r="X8" s="89" t="s">
        <v>79</v>
      </c>
      <c r="Y8" s="89" t="s">
        <v>80</v>
      </c>
      <c r="Z8" s="96" t="s">
        <v>81</v>
      </c>
      <c r="AA8" s="89" t="s">
        <v>82</v>
      </c>
      <c r="AB8" s="89" t="s">
        <v>83</v>
      </c>
      <c r="AC8" s="2" t="s">
        <v>4</v>
      </c>
      <c r="AD8" s="2" t="s">
        <v>15</v>
      </c>
      <c r="AE8" s="103" t="s">
        <v>78</v>
      </c>
      <c r="AF8" s="89" t="s">
        <v>79</v>
      </c>
      <c r="AG8" s="89" t="s">
        <v>80</v>
      </c>
      <c r="AH8" s="96" t="s">
        <v>81</v>
      </c>
      <c r="AI8" s="89" t="s">
        <v>82</v>
      </c>
      <c r="AJ8" s="89" t="s">
        <v>83</v>
      </c>
      <c r="AK8" s="2" t="s">
        <v>4</v>
      </c>
      <c r="AL8" s="2" t="s">
        <v>15</v>
      </c>
      <c r="AM8" s="103" t="s">
        <v>78</v>
      </c>
      <c r="AN8" s="89" t="s">
        <v>79</v>
      </c>
      <c r="AO8" s="89" t="s">
        <v>80</v>
      </c>
      <c r="AP8" s="96" t="s">
        <v>81</v>
      </c>
      <c r="AQ8" s="89" t="s">
        <v>82</v>
      </c>
      <c r="AR8" s="89" t="s">
        <v>83</v>
      </c>
      <c r="AS8" s="2" t="s">
        <v>4</v>
      </c>
      <c r="AT8" s="2" t="s">
        <v>15</v>
      </c>
      <c r="AU8" s="103" t="s">
        <v>78</v>
      </c>
      <c r="AV8" s="89" t="s">
        <v>79</v>
      </c>
      <c r="AW8" s="89" t="s">
        <v>80</v>
      </c>
      <c r="AX8" s="96" t="s">
        <v>81</v>
      </c>
      <c r="AY8" s="89" t="s">
        <v>82</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6" t="s">
        <v>111</v>
      </c>
      <c r="CF8" s="86" t="s">
        <v>112</v>
      </c>
      <c r="CG8" s="86" t="s">
        <v>113</v>
      </c>
      <c r="CH8" s="86" t="s">
        <v>114</v>
      </c>
      <c r="CI8" s="86" t="s">
        <v>115</v>
      </c>
      <c r="CJ8" s="86" t="s">
        <v>116</v>
      </c>
      <c r="CK8" s="86" t="s">
        <v>117</v>
      </c>
      <c r="CL8" s="86" t="s">
        <v>118</v>
      </c>
      <c r="CM8" s="86" t="s">
        <v>119</v>
      </c>
      <c r="CN8" s="86" t="s">
        <v>120</v>
      </c>
    </row>
    <row r="9" spans="1:92" x14ac:dyDescent="0.2">
      <c r="A9" s="8">
        <v>1</v>
      </c>
      <c r="B9" s="8" t="s">
        <v>197</v>
      </c>
      <c r="C9" s="8" t="s">
        <v>343</v>
      </c>
      <c r="D9" s="8" t="s">
        <v>198</v>
      </c>
      <c r="E9" s="8" t="s">
        <v>344</v>
      </c>
      <c r="F9" s="8" t="s">
        <v>199</v>
      </c>
      <c r="G9" s="95">
        <v>0</v>
      </c>
      <c r="H9" s="78">
        <v>75</v>
      </c>
      <c r="I9" s="78">
        <v>7</v>
      </c>
      <c r="J9" s="101">
        <v>0</v>
      </c>
      <c r="K9" s="79">
        <v>76.5</v>
      </c>
      <c r="L9" s="79">
        <v>7.5</v>
      </c>
      <c r="M9" s="72">
        <v>1</v>
      </c>
      <c r="N9" s="72">
        <v>1</v>
      </c>
      <c r="O9" s="104">
        <v>0</v>
      </c>
      <c r="P9" s="81">
        <v>66</v>
      </c>
      <c r="Q9" s="81">
        <v>6.5</v>
      </c>
      <c r="R9" s="104">
        <v>0</v>
      </c>
      <c r="S9" s="81">
        <v>68</v>
      </c>
      <c r="T9" s="81">
        <v>6.5</v>
      </c>
      <c r="U9" s="73">
        <v>2</v>
      </c>
      <c r="V9" s="73">
        <v>2</v>
      </c>
      <c r="W9" s="95">
        <v>23</v>
      </c>
      <c r="X9" s="79">
        <v>65.5</v>
      </c>
      <c r="Y9" s="79">
        <v>6.5</v>
      </c>
      <c r="AC9" s="72">
        <v>3</v>
      </c>
      <c r="AD9" s="72">
        <v>3</v>
      </c>
      <c r="BC9" s="14">
        <f t="shared" ref="BC9:BC17" si="0">N9+V9+AD9+AL9+AT9+BB9</f>
        <v>6</v>
      </c>
      <c r="BD9" s="28">
        <f>IF($O$4&gt;0,(LARGE(($N9,$V9,$AD9,$AL9,$AT9,$BB9),1)),"0")</f>
        <v>3</v>
      </c>
      <c r="BE9" s="28">
        <f t="shared" ref="BE9:BE17" si="1">BC9-BD9</f>
        <v>3</v>
      </c>
      <c r="BF9" s="8">
        <v>1</v>
      </c>
      <c r="BI9" s="119" t="s">
        <v>467</v>
      </c>
      <c r="BK9" s="46">
        <f t="shared" ref="BK9:BK17" si="2">IF(G9&gt;99,199,G9)</f>
        <v>0</v>
      </c>
      <c r="BL9" s="46">
        <f t="shared" ref="BL9:BL17" si="3">IF(H9="",0,H9)</f>
        <v>75</v>
      </c>
      <c r="BM9" s="46">
        <f t="shared" ref="BM9:BM17" si="4">IF(J9&gt;99,199,J9)</f>
        <v>0</v>
      </c>
      <c r="BN9" s="46">
        <f t="shared" ref="BN9:BN17" si="5">IF(K9="",0,K9)</f>
        <v>76.5</v>
      </c>
      <c r="BO9" s="46">
        <f t="shared" ref="BO9:BO17" si="6">BK9+BM9</f>
        <v>0</v>
      </c>
      <c r="BP9" s="46">
        <f t="shared" ref="BP9:BP17" si="7">IF(O9&gt;99,199,O9)</f>
        <v>0</v>
      </c>
      <c r="BQ9" s="46">
        <f t="shared" ref="BQ9:BQ17" si="8">IF(P9="",0,P9)</f>
        <v>66</v>
      </c>
      <c r="BR9" s="46">
        <f t="shared" ref="BR9:BR17" si="9">IF(R9&gt;99,199,R9)</f>
        <v>0</v>
      </c>
      <c r="BS9" s="46">
        <f t="shared" ref="BS9:BS17" si="10">IF(S9="",0,S9)</f>
        <v>68</v>
      </c>
      <c r="BT9" s="46">
        <f t="shared" ref="BT9:BT17" si="11">BP9+BR9</f>
        <v>0</v>
      </c>
      <c r="BU9" s="46">
        <f t="shared" ref="BU9:BU17" si="12">IF(W9&gt;99,199,W9)</f>
        <v>23</v>
      </c>
      <c r="BV9" s="46">
        <f t="shared" ref="BV9:BV17" si="13">IF(X9="",0,X9)</f>
        <v>65.5</v>
      </c>
      <c r="BW9" s="46">
        <f t="shared" ref="BW9:BW17" si="14">IF(Z9&gt;99,199,Z9)</f>
        <v>0</v>
      </c>
      <c r="BX9" s="46">
        <f t="shared" ref="BX9:BX17" si="15">IF(AA9="",0,AA9)</f>
        <v>0</v>
      </c>
      <c r="BY9" s="46">
        <f t="shared" ref="BY9:BY17" si="16">BU9+BW9</f>
        <v>23</v>
      </c>
      <c r="BZ9" s="46">
        <f t="shared" ref="BZ9:BZ17" si="17">IF(AE9&gt;99,199,AE9)</f>
        <v>0</v>
      </c>
      <c r="CA9" s="46">
        <f t="shared" ref="CA9:CA17" si="18">IF(AF9="",0,AF9)</f>
        <v>0</v>
      </c>
      <c r="CB9" s="46">
        <f t="shared" ref="CB9:CB17" si="19">IF(AH9&gt;99,199,AH9)</f>
        <v>0</v>
      </c>
      <c r="CC9" s="46">
        <f t="shared" ref="CC9:CC17" si="20">IF(AI9="",0,AI9)</f>
        <v>0</v>
      </c>
      <c r="CD9" s="46">
        <f t="shared" ref="CD9:CD17" si="21">BZ9+CB9</f>
        <v>0</v>
      </c>
      <c r="CE9" s="46">
        <f t="shared" ref="CE9:CE17" si="22">IF(AM9&gt;99,199,AM9)</f>
        <v>0</v>
      </c>
      <c r="CF9" s="46">
        <f t="shared" ref="CF9:CF17" si="23">IF(AN9="",0,AN9)</f>
        <v>0</v>
      </c>
      <c r="CG9" s="46">
        <f t="shared" ref="CG9:CG17" si="24">IF(AP9&gt;99,199,AP9)</f>
        <v>0</v>
      </c>
      <c r="CH9" s="46">
        <f t="shared" ref="CH9:CH17" si="25">IF(AQ9="",0,AQ9)</f>
        <v>0</v>
      </c>
      <c r="CI9" s="46">
        <f t="shared" ref="CI9:CI17" si="26">CE9+CG9</f>
        <v>0</v>
      </c>
      <c r="CJ9" s="46">
        <f t="shared" ref="CJ9:CJ17" si="27">IF(AU9&gt;99,199,AU9)</f>
        <v>0</v>
      </c>
      <c r="CK9" s="46">
        <f t="shared" ref="CK9:CK17" si="28">IF(AV9="",0,AV9)</f>
        <v>0</v>
      </c>
      <c r="CL9" s="46">
        <f t="shared" ref="CL9:CL17" si="29">IF(AX9&gt;99,199,AX9)</f>
        <v>0</v>
      </c>
      <c r="CM9" s="46">
        <f t="shared" ref="CM9:CM17" si="30">IF(AY9="",0,AY9)</f>
        <v>0</v>
      </c>
      <c r="CN9" s="46">
        <f t="shared" ref="CN9:CN17" si="31">CJ9+CL9</f>
        <v>0</v>
      </c>
    </row>
    <row r="10" spans="1:92" x14ac:dyDescent="0.2">
      <c r="A10" s="8">
        <v>2</v>
      </c>
      <c r="B10" s="8" t="s">
        <v>208</v>
      </c>
      <c r="C10" s="8" t="s">
        <v>350</v>
      </c>
      <c r="D10" s="8" t="s">
        <v>209</v>
      </c>
      <c r="E10" s="8" t="s">
        <v>344</v>
      </c>
      <c r="F10" s="8" t="s">
        <v>149</v>
      </c>
      <c r="G10" s="95">
        <v>0</v>
      </c>
      <c r="H10" s="78">
        <v>80.5</v>
      </c>
      <c r="I10" s="78">
        <v>8</v>
      </c>
      <c r="J10" s="101">
        <v>4</v>
      </c>
      <c r="K10" s="79">
        <v>75.5</v>
      </c>
      <c r="L10" s="79">
        <v>7.5</v>
      </c>
      <c r="M10" s="72">
        <v>4</v>
      </c>
      <c r="N10" s="72">
        <v>4</v>
      </c>
      <c r="O10" s="104">
        <v>0</v>
      </c>
      <c r="P10" s="81">
        <v>67.5</v>
      </c>
      <c r="Q10" s="81">
        <v>6.5</v>
      </c>
      <c r="R10" s="104">
        <v>0</v>
      </c>
      <c r="S10" s="81">
        <v>66</v>
      </c>
      <c r="T10" s="81">
        <v>6.5</v>
      </c>
      <c r="U10" s="73">
        <v>3</v>
      </c>
      <c r="V10" s="73">
        <v>3</v>
      </c>
      <c r="W10" s="95">
        <v>0</v>
      </c>
      <c r="X10" s="79">
        <v>71</v>
      </c>
      <c r="Y10" s="79">
        <v>7</v>
      </c>
      <c r="Z10" s="95">
        <v>0</v>
      </c>
      <c r="AA10" s="79">
        <v>71</v>
      </c>
      <c r="AB10" s="79">
        <v>7</v>
      </c>
      <c r="AC10" s="72">
        <v>1</v>
      </c>
      <c r="AD10" s="72">
        <v>1</v>
      </c>
      <c r="BC10" s="14">
        <f t="shared" si="0"/>
        <v>8</v>
      </c>
      <c r="BD10" s="28">
        <f>IF($O$4&gt;0,(LARGE(($N10,$V10,$AD10,$AL10,$AT10,$BB10),1)),"0")</f>
        <v>4</v>
      </c>
      <c r="BE10" s="28">
        <f t="shared" si="1"/>
        <v>4</v>
      </c>
      <c r="BF10" s="8">
        <v>2</v>
      </c>
      <c r="BK10" s="46">
        <f t="shared" si="2"/>
        <v>0</v>
      </c>
      <c r="BL10" s="46">
        <f t="shared" si="3"/>
        <v>80.5</v>
      </c>
      <c r="BM10" s="46">
        <f t="shared" si="4"/>
        <v>4</v>
      </c>
      <c r="BN10" s="46">
        <f t="shared" si="5"/>
        <v>75.5</v>
      </c>
      <c r="BO10" s="46">
        <f t="shared" si="6"/>
        <v>4</v>
      </c>
      <c r="BP10" s="46">
        <f t="shared" si="7"/>
        <v>0</v>
      </c>
      <c r="BQ10" s="46">
        <f t="shared" si="8"/>
        <v>67.5</v>
      </c>
      <c r="BR10" s="46">
        <f t="shared" si="9"/>
        <v>0</v>
      </c>
      <c r="BS10" s="46">
        <f t="shared" si="10"/>
        <v>66</v>
      </c>
      <c r="BT10" s="46">
        <f t="shared" si="11"/>
        <v>0</v>
      </c>
      <c r="BU10" s="46">
        <f t="shared" si="12"/>
        <v>0</v>
      </c>
      <c r="BV10" s="46">
        <f t="shared" si="13"/>
        <v>71</v>
      </c>
      <c r="BW10" s="46">
        <f t="shared" si="14"/>
        <v>0</v>
      </c>
      <c r="BX10" s="46">
        <f t="shared" si="15"/>
        <v>71</v>
      </c>
      <c r="BY10" s="46">
        <f t="shared" si="16"/>
        <v>0</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217</v>
      </c>
      <c r="C11" s="8" t="s">
        <v>354</v>
      </c>
      <c r="D11" s="8" t="s">
        <v>218</v>
      </c>
      <c r="E11" s="8" t="s">
        <v>344</v>
      </c>
      <c r="F11" s="8" t="s">
        <v>192</v>
      </c>
      <c r="G11" s="95">
        <v>8</v>
      </c>
      <c r="H11" s="78">
        <v>75.5</v>
      </c>
      <c r="I11" s="78">
        <v>7.5</v>
      </c>
      <c r="M11" s="72">
        <v>6</v>
      </c>
      <c r="N11" s="72">
        <v>6</v>
      </c>
      <c r="O11" s="104">
        <v>0</v>
      </c>
      <c r="P11" s="81">
        <v>61</v>
      </c>
      <c r="Q11" s="81">
        <v>6</v>
      </c>
      <c r="R11" s="104">
        <v>0</v>
      </c>
      <c r="S11" s="81">
        <v>61.5</v>
      </c>
      <c r="T11" s="81">
        <v>6</v>
      </c>
      <c r="U11" s="73">
        <v>6</v>
      </c>
      <c r="V11" s="73">
        <v>6</v>
      </c>
      <c r="W11" s="95">
        <v>18</v>
      </c>
      <c r="X11" s="79">
        <v>65.5</v>
      </c>
      <c r="Y11" s="79">
        <v>6.5</v>
      </c>
      <c r="AC11" s="72">
        <v>2</v>
      </c>
      <c r="AD11" s="72">
        <v>2</v>
      </c>
      <c r="BC11" s="14">
        <f t="shared" si="0"/>
        <v>14</v>
      </c>
      <c r="BD11" s="28">
        <f>IF($O$4&gt;0,(LARGE(($N11,$V11,$AD11,$AL11,$AT11,$BB11),1)),"0")</f>
        <v>6</v>
      </c>
      <c r="BE11" s="28">
        <f t="shared" si="1"/>
        <v>8</v>
      </c>
      <c r="BG11" s="8">
        <v>1</v>
      </c>
      <c r="BK11" s="46">
        <f t="shared" si="2"/>
        <v>8</v>
      </c>
      <c r="BL11" s="46">
        <f t="shared" si="3"/>
        <v>75.5</v>
      </c>
      <c r="BM11" s="46">
        <f t="shared" si="4"/>
        <v>0</v>
      </c>
      <c r="BN11" s="46">
        <f t="shared" si="5"/>
        <v>0</v>
      </c>
      <c r="BO11" s="46">
        <f t="shared" si="6"/>
        <v>8</v>
      </c>
      <c r="BP11" s="46">
        <f t="shared" si="7"/>
        <v>0</v>
      </c>
      <c r="BQ11" s="46">
        <f t="shared" si="8"/>
        <v>61</v>
      </c>
      <c r="BR11" s="46">
        <f t="shared" si="9"/>
        <v>0</v>
      </c>
      <c r="BS11" s="46">
        <f t="shared" si="10"/>
        <v>61.5</v>
      </c>
      <c r="BT11" s="46">
        <f t="shared" si="11"/>
        <v>0</v>
      </c>
      <c r="BU11" s="46">
        <f t="shared" si="12"/>
        <v>18</v>
      </c>
      <c r="BV11" s="46">
        <f t="shared" si="13"/>
        <v>65.5</v>
      </c>
      <c r="BW11" s="46">
        <f t="shared" si="14"/>
        <v>0</v>
      </c>
      <c r="BX11" s="46">
        <f t="shared" si="15"/>
        <v>0</v>
      </c>
      <c r="BY11" s="46">
        <f t="shared" si="16"/>
        <v>18</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8" t="s">
        <v>200</v>
      </c>
      <c r="C12" s="8" t="s">
        <v>345</v>
      </c>
      <c r="D12" s="8" t="s">
        <v>201</v>
      </c>
      <c r="E12" s="8" t="s">
        <v>344</v>
      </c>
      <c r="F12" s="8" t="s">
        <v>149</v>
      </c>
      <c r="G12" s="95">
        <v>0</v>
      </c>
      <c r="H12" s="78">
        <v>71</v>
      </c>
      <c r="I12" s="78">
        <v>7</v>
      </c>
      <c r="J12" s="101">
        <v>0</v>
      </c>
      <c r="K12" s="79">
        <v>75.5</v>
      </c>
      <c r="L12" s="79">
        <v>7.5</v>
      </c>
      <c r="M12" s="72">
        <v>2</v>
      </c>
      <c r="N12" s="72">
        <v>2</v>
      </c>
      <c r="O12" s="104">
        <v>4</v>
      </c>
      <c r="P12" s="81">
        <v>70</v>
      </c>
      <c r="Q12" s="81">
        <v>7</v>
      </c>
      <c r="U12" s="73">
        <v>7</v>
      </c>
      <c r="V12" s="73">
        <v>7</v>
      </c>
      <c r="W12" s="120" t="s">
        <v>221</v>
      </c>
      <c r="AD12" s="72">
        <v>90</v>
      </c>
      <c r="BC12" s="14">
        <f t="shared" si="0"/>
        <v>99</v>
      </c>
      <c r="BD12" s="28">
        <f>IF($O$4&gt;0,(LARGE(($N12,$V12,$AD12,$AL12,$AT12,$BB12),1)),"0")</f>
        <v>90</v>
      </c>
      <c r="BE12" s="28">
        <f t="shared" si="1"/>
        <v>9</v>
      </c>
      <c r="BG12" s="8">
        <v>2</v>
      </c>
      <c r="BK12" s="46">
        <f t="shared" si="2"/>
        <v>0</v>
      </c>
      <c r="BL12" s="46">
        <f t="shared" si="3"/>
        <v>71</v>
      </c>
      <c r="BM12" s="46">
        <f t="shared" si="4"/>
        <v>0</v>
      </c>
      <c r="BN12" s="46">
        <f t="shared" si="5"/>
        <v>75.5</v>
      </c>
      <c r="BO12" s="46">
        <f t="shared" si="6"/>
        <v>0</v>
      </c>
      <c r="BP12" s="46">
        <f t="shared" si="7"/>
        <v>4</v>
      </c>
      <c r="BQ12" s="46">
        <f t="shared" si="8"/>
        <v>70</v>
      </c>
      <c r="BR12" s="46">
        <f t="shared" si="9"/>
        <v>0</v>
      </c>
      <c r="BS12" s="46">
        <f t="shared" si="10"/>
        <v>0</v>
      </c>
      <c r="BT12" s="46">
        <f t="shared" si="11"/>
        <v>4</v>
      </c>
      <c r="BU12" s="46">
        <f t="shared" si="12"/>
        <v>199</v>
      </c>
      <c r="BV12" s="46">
        <f t="shared" si="13"/>
        <v>0</v>
      </c>
      <c r="BW12" s="46">
        <f t="shared" si="14"/>
        <v>0</v>
      </c>
      <c r="BX12" s="46">
        <f t="shared" si="15"/>
        <v>0</v>
      </c>
      <c r="BY12" s="46">
        <f t="shared" si="16"/>
        <v>199</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212</v>
      </c>
      <c r="C13" s="8" t="s">
        <v>352</v>
      </c>
      <c r="D13" s="8" t="s">
        <v>213</v>
      </c>
      <c r="E13" s="8" t="s">
        <v>344</v>
      </c>
      <c r="F13" s="8" t="s">
        <v>214</v>
      </c>
      <c r="G13" s="95">
        <v>0</v>
      </c>
      <c r="H13" s="78">
        <v>70</v>
      </c>
      <c r="I13" s="78">
        <v>7</v>
      </c>
      <c r="J13" s="101">
        <v>4</v>
      </c>
      <c r="K13" s="79">
        <v>71</v>
      </c>
      <c r="L13" s="79">
        <v>7</v>
      </c>
      <c r="M13" s="72">
        <v>5</v>
      </c>
      <c r="N13" s="72">
        <v>5</v>
      </c>
      <c r="O13" s="104">
        <v>0</v>
      </c>
      <c r="P13" s="81">
        <v>65.5</v>
      </c>
      <c r="Q13" s="81">
        <v>6.5</v>
      </c>
      <c r="R13" s="104">
        <v>0</v>
      </c>
      <c r="S13" s="81">
        <v>65</v>
      </c>
      <c r="T13" s="81">
        <v>6.5</v>
      </c>
      <c r="U13" s="73">
        <v>4</v>
      </c>
      <c r="V13" s="73">
        <v>4</v>
      </c>
      <c r="AD13" s="72">
        <v>99</v>
      </c>
      <c r="BC13" s="14">
        <f t="shared" si="0"/>
        <v>108</v>
      </c>
      <c r="BD13" s="28">
        <f>IF($O$4&gt;0,(LARGE(($N13,$V13,$AD13,$AL13,$AT13,$BB13),1)),"0")</f>
        <v>99</v>
      </c>
      <c r="BE13" s="28">
        <f t="shared" si="1"/>
        <v>9</v>
      </c>
      <c r="BK13" s="46">
        <f t="shared" si="2"/>
        <v>0</v>
      </c>
      <c r="BL13" s="46">
        <f t="shared" si="3"/>
        <v>70</v>
      </c>
      <c r="BM13" s="46">
        <f t="shared" si="4"/>
        <v>4</v>
      </c>
      <c r="BN13" s="46">
        <f t="shared" si="5"/>
        <v>71</v>
      </c>
      <c r="BO13" s="46">
        <f t="shared" si="6"/>
        <v>4</v>
      </c>
      <c r="BP13" s="46">
        <f t="shared" si="7"/>
        <v>0</v>
      </c>
      <c r="BQ13" s="46">
        <f t="shared" si="8"/>
        <v>65.5</v>
      </c>
      <c r="BR13" s="46">
        <f t="shared" si="9"/>
        <v>0</v>
      </c>
      <c r="BS13" s="46">
        <f t="shared" si="10"/>
        <v>65</v>
      </c>
      <c r="BT13" s="46">
        <f t="shared" si="11"/>
        <v>0</v>
      </c>
      <c r="BU13" s="46">
        <f t="shared" si="12"/>
        <v>0</v>
      </c>
      <c r="BV13" s="46">
        <f t="shared" si="13"/>
        <v>0</v>
      </c>
      <c r="BW13" s="46">
        <f t="shared" si="14"/>
        <v>0</v>
      </c>
      <c r="BX13" s="46">
        <f t="shared" si="15"/>
        <v>0</v>
      </c>
      <c r="BY13" s="46">
        <f t="shared" si="16"/>
        <v>0</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8" t="s">
        <v>224</v>
      </c>
      <c r="C14" s="8" t="s">
        <v>355</v>
      </c>
      <c r="D14" s="8" t="s">
        <v>225</v>
      </c>
      <c r="E14" s="8" t="s">
        <v>344</v>
      </c>
      <c r="F14" s="8" t="s">
        <v>192</v>
      </c>
      <c r="G14" s="95" t="s">
        <v>226</v>
      </c>
      <c r="N14" s="72">
        <v>90</v>
      </c>
      <c r="O14" s="104">
        <v>0</v>
      </c>
      <c r="P14" s="81">
        <v>68.5</v>
      </c>
      <c r="Q14" s="81">
        <v>7</v>
      </c>
      <c r="R14" s="104">
        <v>0</v>
      </c>
      <c r="S14" s="81">
        <v>70</v>
      </c>
      <c r="T14" s="81">
        <v>7</v>
      </c>
      <c r="U14" s="73">
        <v>1</v>
      </c>
      <c r="V14" s="73">
        <v>1</v>
      </c>
      <c r="W14" s="120" t="s">
        <v>221</v>
      </c>
      <c r="AD14" s="72">
        <v>90</v>
      </c>
      <c r="BC14" s="14">
        <f t="shared" si="0"/>
        <v>181</v>
      </c>
      <c r="BD14" s="28">
        <f>IF($O$4&gt;0,(LARGE(($N14,$V14,$AD14,$AL14,$AT14,$BB14),1)),"0")</f>
        <v>90</v>
      </c>
      <c r="BE14" s="28">
        <f t="shared" si="1"/>
        <v>91</v>
      </c>
      <c r="BK14" s="46">
        <f t="shared" si="2"/>
        <v>199</v>
      </c>
      <c r="BL14" s="46">
        <f t="shared" si="3"/>
        <v>0</v>
      </c>
      <c r="BM14" s="46">
        <f t="shared" si="4"/>
        <v>0</v>
      </c>
      <c r="BN14" s="46">
        <f t="shared" si="5"/>
        <v>0</v>
      </c>
      <c r="BO14" s="46">
        <f t="shared" si="6"/>
        <v>199</v>
      </c>
      <c r="BP14" s="46">
        <f t="shared" si="7"/>
        <v>0</v>
      </c>
      <c r="BQ14" s="46">
        <f t="shared" si="8"/>
        <v>68.5</v>
      </c>
      <c r="BR14" s="46">
        <f t="shared" si="9"/>
        <v>0</v>
      </c>
      <c r="BS14" s="46">
        <f t="shared" si="10"/>
        <v>70</v>
      </c>
      <c r="BT14" s="46">
        <f t="shared" si="11"/>
        <v>0</v>
      </c>
      <c r="BU14" s="46">
        <f t="shared" si="12"/>
        <v>199</v>
      </c>
      <c r="BV14" s="46">
        <f t="shared" si="13"/>
        <v>0</v>
      </c>
      <c r="BW14" s="46">
        <f t="shared" si="14"/>
        <v>0</v>
      </c>
      <c r="BX14" s="46">
        <f t="shared" si="15"/>
        <v>0</v>
      </c>
      <c r="BY14" s="46">
        <f t="shared" si="16"/>
        <v>199</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row r="15" spans="1:92" x14ac:dyDescent="0.2">
      <c r="A15" s="8">
        <v>7</v>
      </c>
      <c r="B15" s="8" t="s">
        <v>219</v>
      </c>
      <c r="C15" s="8" t="s">
        <v>355</v>
      </c>
      <c r="D15" s="8" t="s">
        <v>220</v>
      </c>
      <c r="E15" s="8" t="s">
        <v>344</v>
      </c>
      <c r="F15" s="8" t="s">
        <v>192</v>
      </c>
      <c r="G15" s="95" t="s">
        <v>221</v>
      </c>
      <c r="N15" s="72">
        <v>90</v>
      </c>
      <c r="V15" s="73">
        <v>99</v>
      </c>
      <c r="AD15" s="72">
        <v>99</v>
      </c>
      <c r="BC15" s="14">
        <f t="shared" si="0"/>
        <v>288</v>
      </c>
      <c r="BD15" s="28">
        <f>IF($O$4&gt;0,(LARGE(($N15,$V15,$AD15,$AL15,$AT15,$BB15),1)),"0")</f>
        <v>99</v>
      </c>
      <c r="BE15" s="28">
        <f t="shared" si="1"/>
        <v>189</v>
      </c>
      <c r="BK15" s="46">
        <f t="shared" si="2"/>
        <v>199</v>
      </c>
      <c r="BL15" s="46">
        <f t="shared" si="3"/>
        <v>0</v>
      </c>
      <c r="BM15" s="46">
        <f t="shared" si="4"/>
        <v>0</v>
      </c>
      <c r="BN15" s="46">
        <f t="shared" si="5"/>
        <v>0</v>
      </c>
      <c r="BO15" s="46">
        <f t="shared" si="6"/>
        <v>199</v>
      </c>
      <c r="BP15" s="46">
        <f t="shared" si="7"/>
        <v>0</v>
      </c>
      <c r="BQ15" s="46">
        <f t="shared" si="8"/>
        <v>0</v>
      </c>
      <c r="BR15" s="46">
        <f t="shared" si="9"/>
        <v>0</v>
      </c>
      <c r="BS15" s="46">
        <f t="shared" si="10"/>
        <v>0</v>
      </c>
      <c r="BT15" s="46">
        <f t="shared" si="11"/>
        <v>0</v>
      </c>
      <c r="BU15" s="46">
        <f t="shared" si="12"/>
        <v>0</v>
      </c>
      <c r="BV15" s="46">
        <f t="shared" si="13"/>
        <v>0</v>
      </c>
      <c r="BW15" s="46">
        <f t="shared" si="14"/>
        <v>0</v>
      </c>
      <c r="BX15" s="46">
        <f t="shared" si="15"/>
        <v>0</v>
      </c>
      <c r="BY15" s="46">
        <f t="shared" si="16"/>
        <v>0</v>
      </c>
      <c r="BZ15" s="46">
        <f t="shared" si="17"/>
        <v>0</v>
      </c>
      <c r="CA15" s="46">
        <f t="shared" si="18"/>
        <v>0</v>
      </c>
      <c r="CB15" s="46">
        <f t="shared" si="19"/>
        <v>0</v>
      </c>
      <c r="CC15" s="46">
        <f t="shared" si="20"/>
        <v>0</v>
      </c>
      <c r="CD15" s="46">
        <f t="shared" si="21"/>
        <v>0</v>
      </c>
      <c r="CE15" s="46">
        <f t="shared" si="22"/>
        <v>0</v>
      </c>
      <c r="CF15" s="46">
        <f t="shared" si="23"/>
        <v>0</v>
      </c>
      <c r="CG15" s="46">
        <f t="shared" si="24"/>
        <v>0</v>
      </c>
      <c r="CH15" s="46">
        <f t="shared" si="25"/>
        <v>0</v>
      </c>
      <c r="CI15" s="46">
        <f t="shared" si="26"/>
        <v>0</v>
      </c>
      <c r="CJ15" s="46">
        <f t="shared" si="27"/>
        <v>0</v>
      </c>
      <c r="CK15" s="46">
        <f t="shared" si="28"/>
        <v>0</v>
      </c>
      <c r="CL15" s="46">
        <f t="shared" si="29"/>
        <v>0</v>
      </c>
      <c r="CM15" s="46">
        <f t="shared" si="30"/>
        <v>0</v>
      </c>
      <c r="CN15" s="46">
        <f t="shared" si="31"/>
        <v>0</v>
      </c>
    </row>
    <row r="16" spans="1:92" x14ac:dyDescent="0.2">
      <c r="A16" s="8">
        <v>7</v>
      </c>
      <c r="B16" s="8" t="s">
        <v>222</v>
      </c>
      <c r="C16" s="8" t="s">
        <v>356</v>
      </c>
      <c r="D16" s="8" t="s">
        <v>223</v>
      </c>
      <c r="E16" s="8" t="s">
        <v>344</v>
      </c>
      <c r="F16" s="8" t="s">
        <v>143</v>
      </c>
      <c r="G16" s="95" t="s">
        <v>221</v>
      </c>
      <c r="N16" s="72">
        <v>90</v>
      </c>
      <c r="V16" s="73">
        <v>99</v>
      </c>
      <c r="AD16" s="72">
        <v>99</v>
      </c>
      <c r="BC16" s="14">
        <f t="shared" si="0"/>
        <v>288</v>
      </c>
      <c r="BD16" s="28">
        <f>IF($O$4&gt;0,(LARGE(($N16,$V16,$AD16,$AL16,$AT16,$BB16),1)),"0")</f>
        <v>99</v>
      </c>
      <c r="BE16" s="28">
        <f t="shared" si="1"/>
        <v>189</v>
      </c>
      <c r="BK16" s="46">
        <f t="shared" si="2"/>
        <v>199</v>
      </c>
      <c r="BL16" s="46">
        <f t="shared" si="3"/>
        <v>0</v>
      </c>
      <c r="BM16" s="46">
        <f t="shared" si="4"/>
        <v>0</v>
      </c>
      <c r="BN16" s="46">
        <f t="shared" si="5"/>
        <v>0</v>
      </c>
      <c r="BO16" s="46">
        <f t="shared" si="6"/>
        <v>199</v>
      </c>
      <c r="BP16" s="46">
        <f t="shared" si="7"/>
        <v>0</v>
      </c>
      <c r="BQ16" s="46">
        <f t="shared" si="8"/>
        <v>0</v>
      </c>
      <c r="BR16" s="46">
        <f t="shared" si="9"/>
        <v>0</v>
      </c>
      <c r="BS16" s="46">
        <f t="shared" si="10"/>
        <v>0</v>
      </c>
      <c r="BT16" s="46">
        <f t="shared" si="11"/>
        <v>0</v>
      </c>
      <c r="BU16" s="46">
        <f t="shared" si="12"/>
        <v>0</v>
      </c>
      <c r="BV16" s="46">
        <f t="shared" si="13"/>
        <v>0</v>
      </c>
      <c r="BW16" s="46">
        <f t="shared" si="14"/>
        <v>0</v>
      </c>
      <c r="BX16" s="46">
        <f t="shared" si="15"/>
        <v>0</v>
      </c>
      <c r="BY16" s="46">
        <f t="shared" si="16"/>
        <v>0</v>
      </c>
      <c r="BZ16" s="46">
        <f t="shared" si="17"/>
        <v>0</v>
      </c>
      <c r="CA16" s="46">
        <f t="shared" si="18"/>
        <v>0</v>
      </c>
      <c r="CB16" s="46">
        <f t="shared" si="19"/>
        <v>0</v>
      </c>
      <c r="CC16" s="46">
        <f t="shared" si="20"/>
        <v>0</v>
      </c>
      <c r="CD16" s="46">
        <f t="shared" si="21"/>
        <v>0</v>
      </c>
      <c r="CE16" s="46">
        <f t="shared" si="22"/>
        <v>0</v>
      </c>
      <c r="CF16" s="46">
        <f t="shared" si="23"/>
        <v>0</v>
      </c>
      <c r="CG16" s="46">
        <f t="shared" si="24"/>
        <v>0</v>
      </c>
      <c r="CH16" s="46">
        <f t="shared" si="25"/>
        <v>0</v>
      </c>
      <c r="CI16" s="46">
        <f t="shared" si="26"/>
        <v>0</v>
      </c>
      <c r="CJ16" s="46">
        <f t="shared" si="27"/>
        <v>0</v>
      </c>
      <c r="CK16" s="46">
        <f t="shared" si="28"/>
        <v>0</v>
      </c>
      <c r="CL16" s="46">
        <f t="shared" si="29"/>
        <v>0</v>
      </c>
      <c r="CM16" s="46">
        <f t="shared" si="30"/>
        <v>0</v>
      </c>
      <c r="CN16" s="46">
        <f t="shared" si="31"/>
        <v>0</v>
      </c>
    </row>
    <row r="17" spans="1:92" x14ac:dyDescent="0.2">
      <c r="A17" s="8">
        <v>9</v>
      </c>
      <c r="B17" s="8" t="s">
        <v>204</v>
      </c>
      <c r="C17" s="8" t="s">
        <v>348</v>
      </c>
      <c r="D17" s="8" t="s">
        <v>205</v>
      </c>
      <c r="E17" s="8" t="s">
        <v>344</v>
      </c>
      <c r="F17" s="8" t="s">
        <v>154</v>
      </c>
      <c r="G17" s="95">
        <v>0</v>
      </c>
      <c r="H17" s="78">
        <v>66</v>
      </c>
      <c r="I17" s="78">
        <v>6.5</v>
      </c>
      <c r="J17" s="101">
        <v>0</v>
      </c>
      <c r="K17" s="79">
        <v>66.5</v>
      </c>
      <c r="L17" s="79">
        <v>6.5</v>
      </c>
      <c r="M17" s="72">
        <v>3</v>
      </c>
      <c r="N17" s="72">
        <v>99</v>
      </c>
      <c r="O17" s="104">
        <v>0</v>
      </c>
      <c r="P17" s="81">
        <v>63</v>
      </c>
      <c r="Q17" s="81">
        <v>6.5</v>
      </c>
      <c r="R17" s="104">
        <v>0</v>
      </c>
      <c r="S17" s="81">
        <v>63.5</v>
      </c>
      <c r="T17" s="81">
        <v>6.5</v>
      </c>
      <c r="U17" s="73">
        <v>5</v>
      </c>
      <c r="V17" s="73">
        <v>99</v>
      </c>
      <c r="AD17" s="72">
        <v>99</v>
      </c>
      <c r="BC17" s="14">
        <f t="shared" si="0"/>
        <v>297</v>
      </c>
      <c r="BD17" s="28">
        <f>IF($O$4&gt;0,(LARGE(($N17,$V17,$AD17,$AL17,$AT17,$BB17),1)),"0")</f>
        <v>99</v>
      </c>
      <c r="BE17" s="28">
        <f t="shared" si="1"/>
        <v>198</v>
      </c>
      <c r="BI17" s="119" t="s">
        <v>456</v>
      </c>
      <c r="BK17" s="46">
        <f t="shared" si="2"/>
        <v>0</v>
      </c>
      <c r="BL17" s="46">
        <f t="shared" si="3"/>
        <v>66</v>
      </c>
      <c r="BM17" s="46">
        <f t="shared" si="4"/>
        <v>0</v>
      </c>
      <c r="BN17" s="46">
        <f t="shared" si="5"/>
        <v>66.5</v>
      </c>
      <c r="BO17" s="46">
        <f t="shared" si="6"/>
        <v>0</v>
      </c>
      <c r="BP17" s="46">
        <f t="shared" si="7"/>
        <v>0</v>
      </c>
      <c r="BQ17" s="46">
        <f t="shared" si="8"/>
        <v>63</v>
      </c>
      <c r="BR17" s="46">
        <f t="shared" si="9"/>
        <v>0</v>
      </c>
      <c r="BS17" s="46">
        <f t="shared" si="10"/>
        <v>63.5</v>
      </c>
      <c r="BT17" s="46">
        <f t="shared" si="11"/>
        <v>0</v>
      </c>
      <c r="BU17" s="46">
        <f t="shared" si="12"/>
        <v>0</v>
      </c>
      <c r="BV17" s="46">
        <f t="shared" si="13"/>
        <v>0</v>
      </c>
      <c r="BW17" s="46">
        <f t="shared" si="14"/>
        <v>0</v>
      </c>
      <c r="BX17" s="46">
        <f t="shared" si="15"/>
        <v>0</v>
      </c>
      <c r="BY17" s="46">
        <f t="shared" si="16"/>
        <v>0</v>
      </c>
      <c r="BZ17" s="46">
        <f t="shared" si="17"/>
        <v>0</v>
      </c>
      <c r="CA17" s="46">
        <f t="shared" si="18"/>
        <v>0</v>
      </c>
      <c r="CB17" s="46">
        <f t="shared" si="19"/>
        <v>0</v>
      </c>
      <c r="CC17" s="46">
        <f t="shared" si="20"/>
        <v>0</v>
      </c>
      <c r="CD17" s="46">
        <f t="shared" si="21"/>
        <v>0</v>
      </c>
      <c r="CE17" s="46">
        <f t="shared" si="22"/>
        <v>0</v>
      </c>
      <c r="CF17" s="46">
        <f t="shared" si="23"/>
        <v>0</v>
      </c>
      <c r="CG17" s="46">
        <f t="shared" si="24"/>
        <v>0</v>
      </c>
      <c r="CH17" s="46">
        <f t="shared" si="25"/>
        <v>0</v>
      </c>
      <c r="CI17" s="46">
        <f t="shared" si="26"/>
        <v>0</v>
      </c>
      <c r="CJ17" s="46">
        <f t="shared" si="27"/>
        <v>0</v>
      </c>
      <c r="CK17" s="46">
        <f t="shared" si="28"/>
        <v>0</v>
      </c>
      <c r="CL17" s="46">
        <f t="shared" si="29"/>
        <v>0</v>
      </c>
      <c r="CM17" s="46">
        <f t="shared" si="30"/>
        <v>0</v>
      </c>
      <c r="CN17" s="46">
        <f t="shared" si="31"/>
        <v>0</v>
      </c>
    </row>
  </sheetData>
  <sheetProtection sheet="1" objects="1" scenarios="1"/>
  <sortState ref="A9:XFD18">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operator="lessThan" allowBlank="1" showInputMessage="1" showErrorMessage="1" sqref="O1:O2 AE1:AE2 AU1:AU2 AU9:AU65466 AE9:AE65466 O9:O65466"/>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list" allowBlank="1" showInputMessage="1" showErrorMessage="1" sqref="BH1:BH2 BH9:BH65466">
      <formula1>"ja,nee"</formula1>
    </dataValidation>
    <dataValidation type="whole" operator="lessThan" allowBlank="1" showInputMessage="1" showErrorMessage="1" sqref="BG6">
      <formula1>340</formula1>
    </dataValidation>
    <dataValidation type="whole" operator="lessThan" allowBlank="1" showInputMessage="1" showErrorMessage="1" sqref="BG5">
      <formula1>9</formula1>
    </dataValidation>
    <dataValidation type="whole" allowBlank="1" showInputMessage="1" showErrorMessage="1" sqref="BG4">
      <formula1>1</formula1>
      <formula2>2</formula2>
    </dataValidation>
    <dataValidation type="whole" allowBlank="1" showInputMessage="1" showErrorMessage="1" sqref="BG3">
      <formula1>1</formula1>
      <formula2>4</formula2>
    </dataValidation>
  </dataValidations>
  <printOptions headings="1" gridLines="1"/>
  <pageMargins left="0.19685039370078741" right="0" top="0.98425196850393704" bottom="0.98425196850393704" header="0.51181102362204722" footer="0.51181102362204722"/>
  <pageSetup paperSize="9"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1794" r:id="rId5" name="Button 2">
              <controlPr defaultSize="0" print="0" autoFill="0" autoPict="0" macro="[0]!Sort_Punten_1">
                <anchor moveWithCells="1" sizeWithCells="1">
                  <from>
                    <xdr:col>6</xdr:col>
                    <xdr:colOff>0</xdr:colOff>
                    <xdr:row>7</xdr:row>
                    <xdr:rowOff>9525</xdr:rowOff>
                  </from>
                  <to>
                    <xdr:col>12</xdr:col>
                    <xdr:colOff>0</xdr:colOff>
                    <xdr:row>7</xdr:row>
                    <xdr:rowOff>180975</xdr:rowOff>
                  </to>
                </anchor>
              </controlPr>
            </control>
          </mc:Choice>
        </mc:AlternateContent>
        <mc:AlternateContent xmlns:mc="http://schemas.openxmlformats.org/markup-compatibility/2006">
          <mc:Choice Requires="x14">
            <control shapeId="161795" r:id="rId6" name="Button 3">
              <controlPr defaultSize="0" print="0" autoFill="0" autoPict="0" macro="[0]!Sort_Punten_2">
                <anchor moveWithCells="1" sizeWithCells="1">
                  <from>
                    <xdr:col>14</xdr:col>
                    <xdr:colOff>19050</xdr:colOff>
                    <xdr:row>7</xdr:row>
                    <xdr:rowOff>0</xdr:rowOff>
                  </from>
                  <to>
                    <xdr:col>20</xdr:col>
                    <xdr:colOff>0</xdr:colOff>
                    <xdr:row>7</xdr:row>
                    <xdr:rowOff>171450</xdr:rowOff>
                  </to>
                </anchor>
              </controlPr>
            </control>
          </mc:Choice>
        </mc:AlternateContent>
        <mc:AlternateContent xmlns:mc="http://schemas.openxmlformats.org/markup-compatibility/2006">
          <mc:Choice Requires="x14">
            <control shapeId="161796"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1797"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1798"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1799"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1800" r:id="rId11" name="Button 8">
              <controlPr defaultSize="0" print="0" autoFill="0" autoPict="0" macro="[0]!Sort_Pl_Punten_3">
                <anchor moveWithCells="1" sizeWithCells="1">
                  <from>
                    <xdr:col>28</xdr:col>
                    <xdr:colOff>190500</xdr:colOff>
                    <xdr:row>7</xdr:row>
                    <xdr:rowOff>19050</xdr:rowOff>
                  </from>
                  <to>
                    <xdr:col>30</xdr:col>
                    <xdr:colOff>0</xdr:colOff>
                    <xdr:row>8</xdr:row>
                    <xdr:rowOff>0</xdr:rowOff>
                  </to>
                </anchor>
              </controlPr>
            </control>
          </mc:Choice>
        </mc:AlternateContent>
        <mc:AlternateContent xmlns:mc="http://schemas.openxmlformats.org/markup-compatibility/2006">
          <mc:Choice Requires="x14">
            <control shapeId="161801"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1802"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1803"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1804"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1805" r:id="rId16" name="Button 13">
              <controlPr defaultSize="0" print="0" autoFill="0" autoPict="0" macro="[0]!Sort_Punten_3">
                <anchor moveWithCells="1" sizeWithCells="1">
                  <from>
                    <xdr:col>22</xdr:col>
                    <xdr:colOff>19050</xdr:colOff>
                    <xdr:row>7</xdr:row>
                    <xdr:rowOff>9525</xdr:rowOff>
                  </from>
                  <to>
                    <xdr:col>28</xdr:col>
                    <xdr:colOff>9525</xdr:colOff>
                    <xdr:row>7</xdr:row>
                    <xdr:rowOff>180975</xdr:rowOff>
                  </to>
                </anchor>
              </controlPr>
            </control>
          </mc:Choice>
        </mc:AlternateContent>
        <mc:AlternateContent xmlns:mc="http://schemas.openxmlformats.org/markup-compatibility/2006">
          <mc:Choice Requires="x14">
            <control shapeId="161806" r:id="rId17" name="Button 1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1807" r:id="rId18" name="Button 15">
              <controlPr defaultSize="0" print="0" autoFill="0" autoPict="0" macro="[0]!Sort_Pl_Punten_4">
                <anchor moveWithCells="1" sizeWithCells="1">
                  <from>
                    <xdr:col>30</xdr:col>
                    <xdr:colOff>0</xdr:colOff>
                    <xdr:row>7</xdr:row>
                    <xdr:rowOff>9525</xdr:rowOff>
                  </from>
                  <to>
                    <xdr:col>36</xdr:col>
                    <xdr:colOff>9525</xdr:colOff>
                    <xdr:row>7</xdr:row>
                    <xdr:rowOff>180975</xdr:rowOff>
                  </to>
                </anchor>
              </controlPr>
            </control>
          </mc:Choice>
        </mc:AlternateContent>
        <mc:AlternateContent xmlns:mc="http://schemas.openxmlformats.org/markup-compatibility/2006">
          <mc:Choice Requires="x14">
            <control shapeId="161808" r:id="rId19" name="Button 16">
              <controlPr defaultSize="0" print="0" autoFill="0" autoPict="0" macro="[0]!Sort_Pl_Punten_5">
                <anchor moveWithCells="1" sizeWithCells="1">
                  <from>
                    <xdr:col>38</xdr:col>
                    <xdr:colOff>0</xdr:colOff>
                    <xdr:row>7</xdr:row>
                    <xdr:rowOff>19050</xdr:rowOff>
                  </from>
                  <to>
                    <xdr:col>45</xdr:col>
                    <xdr:colOff>190500</xdr:colOff>
                    <xdr:row>8</xdr:row>
                    <xdr:rowOff>0</xdr:rowOff>
                  </to>
                </anchor>
              </controlPr>
            </control>
          </mc:Choice>
        </mc:AlternateContent>
        <mc:AlternateContent xmlns:mc="http://schemas.openxmlformats.org/markup-compatibility/2006">
          <mc:Choice Requires="x14">
            <control shapeId="161809" r:id="rId20" name="Button 17">
              <controlPr defaultSize="0" print="0" autoFill="0" autoPict="0" macro="[0]!Sort_Punten_3">
                <anchor moveWithCells="1" sizeWithCells="1">
                  <from>
                    <xdr:col>38</xdr:col>
                    <xdr:colOff>0</xdr:colOff>
                    <xdr:row>6</xdr:row>
                    <xdr:rowOff>152400</xdr:rowOff>
                  </from>
                  <to>
                    <xdr:col>44</xdr:col>
                    <xdr:colOff>38100</xdr:colOff>
                    <xdr:row>7</xdr:row>
                    <xdr:rowOff>161925</xdr:rowOff>
                  </to>
                </anchor>
              </controlPr>
            </control>
          </mc:Choice>
        </mc:AlternateContent>
        <mc:AlternateContent xmlns:mc="http://schemas.openxmlformats.org/markup-compatibility/2006">
          <mc:Choice Requires="x14">
            <control shapeId="161810" r:id="rId21" name="Button 18">
              <controlPr defaultSize="0" print="0" autoFill="0" autoPict="0" macro="[0]!Sort_Pl_Punten_4">
                <anchor moveWithCells="1" sizeWithCells="1">
                  <from>
                    <xdr:col>46</xdr:col>
                    <xdr:colOff>0</xdr:colOff>
                    <xdr:row>7</xdr:row>
                    <xdr:rowOff>9525</xdr:rowOff>
                  </from>
                  <to>
                    <xdr:col>52</xdr:col>
                    <xdr:colOff>9525</xdr:colOff>
                    <xdr:row>7</xdr:row>
                    <xdr:rowOff>180975</xdr:rowOff>
                  </to>
                </anchor>
              </controlPr>
            </control>
          </mc:Choice>
        </mc:AlternateContent>
        <mc:AlternateContent xmlns:mc="http://schemas.openxmlformats.org/markup-compatibility/2006">
          <mc:Choice Requires="x14">
            <control shapeId="161811" r:id="rId22" name="Button 19">
              <controlPr defaultSize="0" print="0" autoFill="0" autoPict="0" macro="[0]!Sort_Pl_Punten_6">
                <anchor moveWithCells="1" sizeWithCells="1">
                  <from>
                    <xdr:col>53</xdr:col>
                    <xdr:colOff>28575</xdr:colOff>
                    <xdr:row>7</xdr:row>
                    <xdr:rowOff>0</xdr:rowOff>
                  </from>
                  <to>
                    <xdr:col>53</xdr:col>
                    <xdr:colOff>190500</xdr:colOff>
                    <xdr:row>7</xdr:row>
                    <xdr:rowOff>304800</xdr:rowOff>
                  </to>
                </anchor>
              </controlPr>
            </control>
          </mc:Choice>
        </mc:AlternateContent>
        <mc:AlternateContent xmlns:mc="http://schemas.openxmlformats.org/markup-compatibility/2006">
          <mc:Choice Requires="x14">
            <control shapeId="161812" r:id="rId23" name="Button 20">
              <controlPr defaultSize="0" print="0" autoFill="0" autoPict="0" macro="[0]!Sort_Pl_Punten_4">
                <anchor moveWithCells="1" sizeWithCells="1">
                  <from>
                    <xdr:col>30</xdr:col>
                    <xdr:colOff>0</xdr:colOff>
                    <xdr:row>7</xdr:row>
                    <xdr:rowOff>19050</xdr:rowOff>
                  </from>
                  <to>
                    <xdr:col>37</xdr:col>
                    <xdr:colOff>171450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7">
    <pageSetUpPr fitToPage="1"/>
  </sheetPr>
  <dimension ref="A1:CN37"/>
  <sheetViews>
    <sheetView workbookViewId="0">
      <pane xSplit="5" ySplit="8" topLeftCell="F9" activePane="bottomRight" state="frozen"/>
      <selection pane="topRight" activeCell="F1" sqref="F1"/>
      <selection pane="bottomLeft" activeCell="A9" sqref="A9"/>
      <selection pane="bottomRight" activeCell="A18" sqref="A18:XFD18"/>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4.5703125" style="78" customWidth="1"/>
    <col min="9" max="9" width="4.140625" style="78" customWidth="1"/>
    <col min="10" max="10" width="3.7109375" style="101" customWidth="1"/>
    <col min="11" max="11" width="4.5703125" style="79" customWidth="1"/>
    <col min="12" max="12" width="4.140625" style="79" customWidth="1"/>
    <col min="13" max="14" width="3" style="72" customWidth="1"/>
    <col min="15" max="15" width="3.7109375" style="104" customWidth="1"/>
    <col min="16" max="16" width="4.5703125" style="81" customWidth="1"/>
    <col min="17" max="17" width="4.140625" style="81" customWidth="1"/>
    <col min="18" max="18" width="3.7109375" style="104" customWidth="1"/>
    <col min="19" max="19" width="4.5703125" style="81" customWidth="1"/>
    <col min="20" max="20" width="4.140625" style="81" customWidth="1"/>
    <col min="21" max="22" width="3" style="73" customWidth="1"/>
    <col min="23" max="23" width="3.7109375" style="95" customWidth="1"/>
    <col min="24" max="24" width="4.5703125" style="79" customWidth="1"/>
    <col min="25" max="25" width="4.140625" style="79" customWidth="1"/>
    <col min="26" max="26" width="3.7109375" style="95" customWidth="1"/>
    <col min="27" max="27" width="4.5703125" style="79" customWidth="1"/>
    <col min="28" max="28" width="4.140625" style="79" customWidth="1"/>
    <col min="29" max="30" width="3" style="72" customWidth="1"/>
    <col min="31" max="31" width="3.7109375" style="104" hidden="1" customWidth="1"/>
    <col min="32" max="32" width="4.5703125" style="81" hidden="1" customWidth="1"/>
    <col min="33" max="33" width="4.140625" style="81" hidden="1" customWidth="1"/>
    <col min="34" max="34" width="3.7109375" style="104" hidden="1" customWidth="1"/>
    <col min="35" max="35" width="4.5703125" style="81" hidden="1" customWidth="1"/>
    <col min="36" max="36" width="4.140625" style="81" hidden="1" customWidth="1"/>
    <col min="37" max="38" width="3" style="73" hidden="1" customWidth="1"/>
    <col min="39" max="39" width="3.7109375" style="95" hidden="1" customWidth="1"/>
    <col min="40" max="40" width="4.5703125" style="79" hidden="1" customWidth="1"/>
    <col min="41" max="41" width="4.140625" style="79" hidden="1" customWidth="1"/>
    <col min="42" max="42" width="3.7109375" style="95" hidden="1" customWidth="1"/>
    <col min="43" max="43" width="4.5703125" style="79" hidden="1" customWidth="1"/>
    <col min="44" max="44" width="4.140625" style="79" hidden="1" customWidth="1"/>
    <col min="45" max="46" width="3" style="72" hidden="1" customWidth="1"/>
    <col min="47" max="47" width="3.7109375" style="104" hidden="1" customWidth="1"/>
    <col min="48" max="48" width="4.5703125" style="81" hidden="1" customWidth="1"/>
    <col min="49" max="49" width="4.140625" style="81" hidden="1" customWidth="1"/>
    <col min="50" max="50" width="3.7109375" style="104" hidden="1" customWidth="1"/>
    <col min="51" max="51" width="4.5703125" style="81"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6.2851562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46"/>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76"/>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IF(H2="",0,H2)</f>
        <v>0</v>
      </c>
      <c r="BM2" s="46">
        <f>IF(J2&gt;99,199,J2)</f>
        <v>0</v>
      </c>
      <c r="BN2" s="46">
        <f>IF(K2="",0,K2)</f>
        <v>0</v>
      </c>
      <c r="BO2" s="46">
        <f>BK2+BM2</f>
        <v>0</v>
      </c>
      <c r="BP2" s="46">
        <f>IF(O2&gt;99,199,O2)</f>
        <v>0</v>
      </c>
      <c r="BQ2" s="46">
        <f>IF(P2="",0,P2)</f>
        <v>0</v>
      </c>
      <c r="BR2" s="46">
        <f>IF(R2&gt;99,199,R2)</f>
        <v>0</v>
      </c>
      <c r="BS2" s="46">
        <f>IF(S2="",0,S2)</f>
        <v>0</v>
      </c>
      <c r="BT2" s="46">
        <f>BP2+BR2</f>
        <v>0</v>
      </c>
      <c r="BU2" s="46">
        <f>IF(W2&gt;99,199,W2)</f>
        <v>0</v>
      </c>
      <c r="BV2" s="46">
        <f>IF(X2="",0,X2)</f>
        <v>0</v>
      </c>
      <c r="BW2" s="46">
        <f>IF(Z2&gt;99,199,Z2)</f>
        <v>0</v>
      </c>
      <c r="BX2" s="46">
        <f>IF(AA2="",0,AA2)</f>
        <v>0</v>
      </c>
      <c r="BY2" s="46">
        <f>BU2+BW2</f>
        <v>0</v>
      </c>
      <c r="BZ2" s="46">
        <f>IF(AE2&gt;99,199,AE2)</f>
        <v>0</v>
      </c>
      <c r="CA2" s="46">
        <f>IF(AF2="",0,AF2)</f>
        <v>0</v>
      </c>
      <c r="CB2" s="46">
        <f>IF(AH2&gt;99,199,AH2)</f>
        <v>0</v>
      </c>
      <c r="CC2" s="46">
        <f>IF(AI2="",0,AI2)</f>
        <v>0</v>
      </c>
      <c r="CD2" s="46">
        <f>BZ2+CB2</f>
        <v>0</v>
      </c>
      <c r="CE2" s="46">
        <f>IF(AM2&gt;99,199,AM2)</f>
        <v>0</v>
      </c>
      <c r="CF2" s="46">
        <f>IF(AN2="",0,AN2)</f>
        <v>0</v>
      </c>
      <c r="CG2" s="46">
        <f>IF(AP2&gt;99,199,AP2)</f>
        <v>0</v>
      </c>
      <c r="CH2" s="46">
        <f>IF(AQ2="",0,AQ2)</f>
        <v>0</v>
      </c>
      <c r="CI2" s="46">
        <f>CE2+CG2</f>
        <v>0</v>
      </c>
      <c r="CJ2" s="46">
        <f>IF(AU2&gt;99,199,AU2)</f>
        <v>0</v>
      </c>
      <c r="CK2" s="46">
        <f>IF(AV2="",0,AV2)</f>
        <v>0</v>
      </c>
      <c r="CL2" s="46">
        <f>IF(AX2&gt;99,199,AX2)</f>
        <v>0</v>
      </c>
      <c r="CM2" s="46">
        <f>IF(AY2="",0,AY2)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7</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26</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125</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3</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60" t="str">
        <f>Instellingen!C43</f>
        <v xml:space="preserve"> </v>
      </c>
      <c r="AF7" s="161"/>
      <c r="AG7" s="161"/>
      <c r="AH7" s="161"/>
      <c r="AI7" s="161"/>
      <c r="AJ7" s="161"/>
      <c r="AK7" s="161"/>
      <c r="AL7" s="162"/>
      <c r="AM7" s="160" t="str">
        <f>Instellingen!C44</f>
        <v xml:space="preserve"> </v>
      </c>
      <c r="AN7" s="163"/>
      <c r="AO7" s="163"/>
      <c r="AP7" s="163"/>
      <c r="AQ7" s="163"/>
      <c r="AR7" s="163"/>
      <c r="AS7" s="163"/>
      <c r="AT7" s="164"/>
      <c r="AU7" s="160" t="str">
        <f>Instellingen!C45</f>
        <v xml:space="preserve"> </v>
      </c>
      <c r="AV7" s="163"/>
      <c r="AW7" s="163"/>
      <c r="AX7" s="163"/>
      <c r="AY7" s="163"/>
      <c r="AZ7" s="163"/>
      <c r="BA7" s="163"/>
      <c r="BB7" s="164"/>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77" t="s">
        <v>79</v>
      </c>
      <c r="I8" s="77" t="s">
        <v>80</v>
      </c>
      <c r="J8" s="100" t="s">
        <v>81</v>
      </c>
      <c r="K8" s="80" t="s">
        <v>82</v>
      </c>
      <c r="L8" s="80" t="s">
        <v>83</v>
      </c>
      <c r="M8" s="2" t="s">
        <v>4</v>
      </c>
      <c r="N8" s="2" t="s">
        <v>15</v>
      </c>
      <c r="O8" s="103" t="s">
        <v>78</v>
      </c>
      <c r="P8" s="89" t="s">
        <v>79</v>
      </c>
      <c r="Q8" s="89" t="s">
        <v>80</v>
      </c>
      <c r="R8" s="96" t="s">
        <v>81</v>
      </c>
      <c r="S8" s="89" t="s">
        <v>82</v>
      </c>
      <c r="T8" s="89" t="s">
        <v>83</v>
      </c>
      <c r="U8" s="2" t="s">
        <v>4</v>
      </c>
      <c r="V8" s="2" t="s">
        <v>15</v>
      </c>
      <c r="W8" s="103" t="s">
        <v>78</v>
      </c>
      <c r="X8" s="89" t="s">
        <v>79</v>
      </c>
      <c r="Y8" s="89" t="s">
        <v>80</v>
      </c>
      <c r="Z8" s="96" t="s">
        <v>81</v>
      </c>
      <c r="AA8" s="89" t="s">
        <v>82</v>
      </c>
      <c r="AB8" s="89" t="s">
        <v>83</v>
      </c>
      <c r="AC8" s="2" t="s">
        <v>4</v>
      </c>
      <c r="AD8" s="2" t="s">
        <v>15</v>
      </c>
      <c r="AE8" s="103" t="s">
        <v>78</v>
      </c>
      <c r="AF8" s="89" t="s">
        <v>79</v>
      </c>
      <c r="AG8" s="89" t="s">
        <v>80</v>
      </c>
      <c r="AH8" s="96" t="s">
        <v>81</v>
      </c>
      <c r="AI8" s="89" t="s">
        <v>82</v>
      </c>
      <c r="AJ8" s="89" t="s">
        <v>83</v>
      </c>
      <c r="AK8" s="2" t="s">
        <v>4</v>
      </c>
      <c r="AL8" s="2" t="s">
        <v>15</v>
      </c>
      <c r="AM8" s="103" t="s">
        <v>78</v>
      </c>
      <c r="AN8" s="89" t="s">
        <v>79</v>
      </c>
      <c r="AO8" s="89" t="s">
        <v>80</v>
      </c>
      <c r="AP8" s="96" t="s">
        <v>81</v>
      </c>
      <c r="AQ8" s="89" t="s">
        <v>82</v>
      </c>
      <c r="AR8" s="89" t="s">
        <v>83</v>
      </c>
      <c r="AS8" s="2" t="s">
        <v>4</v>
      </c>
      <c r="AT8" s="2" t="s">
        <v>15</v>
      </c>
      <c r="AU8" s="103" t="s">
        <v>78</v>
      </c>
      <c r="AV8" s="89" t="s">
        <v>79</v>
      </c>
      <c r="AW8" s="89" t="s">
        <v>80</v>
      </c>
      <c r="AX8" s="96" t="s">
        <v>81</v>
      </c>
      <c r="AY8" s="89" t="s">
        <v>82</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6" t="s">
        <v>111</v>
      </c>
      <c r="CF8" s="86" t="s">
        <v>112</v>
      </c>
      <c r="CG8" s="86" t="s">
        <v>113</v>
      </c>
      <c r="CH8" s="86" t="s">
        <v>114</v>
      </c>
      <c r="CI8" s="86" t="s">
        <v>115</v>
      </c>
      <c r="CJ8" s="86" t="s">
        <v>116</v>
      </c>
      <c r="CK8" s="86" t="s">
        <v>117</v>
      </c>
      <c r="CL8" s="86" t="s">
        <v>118</v>
      </c>
      <c r="CM8" s="86" t="s">
        <v>119</v>
      </c>
      <c r="CN8" s="86" t="s">
        <v>120</v>
      </c>
    </row>
    <row r="9" spans="1:92" x14ac:dyDescent="0.2">
      <c r="A9" s="8">
        <v>1</v>
      </c>
      <c r="B9" s="8" t="s">
        <v>233</v>
      </c>
      <c r="C9" s="8" t="s">
        <v>360</v>
      </c>
      <c r="D9" s="8" t="s">
        <v>234</v>
      </c>
      <c r="E9" s="8" t="s">
        <v>361</v>
      </c>
      <c r="F9" s="8" t="s">
        <v>143</v>
      </c>
      <c r="G9" s="95">
        <v>0</v>
      </c>
      <c r="H9" s="78">
        <v>73.5</v>
      </c>
      <c r="I9" s="78">
        <v>7</v>
      </c>
      <c r="J9" s="101">
        <v>0</v>
      </c>
      <c r="K9" s="79">
        <v>73</v>
      </c>
      <c r="L9" s="79">
        <v>7</v>
      </c>
      <c r="M9" s="72">
        <v>4</v>
      </c>
      <c r="N9" s="72">
        <v>4</v>
      </c>
      <c r="O9" s="104">
        <v>0</v>
      </c>
      <c r="P9" s="81">
        <v>80</v>
      </c>
      <c r="Q9" s="81">
        <v>8</v>
      </c>
      <c r="R9" s="104">
        <v>0</v>
      </c>
      <c r="S9" s="81">
        <v>80</v>
      </c>
      <c r="T9" s="81">
        <v>8</v>
      </c>
      <c r="U9" s="73">
        <v>1</v>
      </c>
      <c r="V9" s="73">
        <v>1</v>
      </c>
      <c r="W9" s="95">
        <v>0</v>
      </c>
      <c r="X9" s="79">
        <v>75.5</v>
      </c>
      <c r="Y9" s="79">
        <v>7.5</v>
      </c>
      <c r="Z9" s="120">
        <v>0</v>
      </c>
      <c r="AA9" s="79">
        <v>75.5</v>
      </c>
      <c r="AB9" s="79">
        <v>7.5</v>
      </c>
      <c r="AC9" s="72">
        <v>2</v>
      </c>
      <c r="AD9" s="72">
        <v>2</v>
      </c>
      <c r="BC9" s="14">
        <f t="shared" ref="BC9:BC37" si="0">N9+V9+AD9+AL9+AT9+BB9</f>
        <v>7</v>
      </c>
      <c r="BD9" s="28">
        <f>IF($O$4&gt;0,(LARGE(($N9,$V9,$AD9,$AL9,$AT9,$BB9),1)),"0")</f>
        <v>4</v>
      </c>
      <c r="BE9" s="28">
        <f t="shared" ref="BE9:BE37" si="1">BC9-BD9</f>
        <v>3</v>
      </c>
      <c r="BF9" s="8">
        <v>1</v>
      </c>
      <c r="BI9" s="119" t="s">
        <v>467</v>
      </c>
      <c r="BK9" s="46">
        <f t="shared" ref="BK9:BK37" si="2">IF(G9&gt;99,199,G9)</f>
        <v>0</v>
      </c>
      <c r="BL9" s="46">
        <f t="shared" ref="BL9:BL37" si="3">IF(H9="",0,H9)</f>
        <v>73.5</v>
      </c>
      <c r="BM9" s="46">
        <f t="shared" ref="BM9:BM37" si="4">IF(J9&gt;99,199,J9)</f>
        <v>0</v>
      </c>
      <c r="BN9" s="46">
        <f t="shared" ref="BN9:BN37" si="5">IF(K9="",0,K9)</f>
        <v>73</v>
      </c>
      <c r="BO9" s="46">
        <f t="shared" ref="BO9:BO37" si="6">BK9+BM9</f>
        <v>0</v>
      </c>
      <c r="BP9" s="46">
        <f t="shared" ref="BP9:BP37" si="7">IF(O9&gt;99,199,O9)</f>
        <v>0</v>
      </c>
      <c r="BQ9" s="46">
        <f t="shared" ref="BQ9:BQ37" si="8">IF(P9="",0,P9)</f>
        <v>80</v>
      </c>
      <c r="BR9" s="46">
        <f t="shared" ref="BR9:BR37" si="9">IF(R9&gt;99,199,R9)</f>
        <v>0</v>
      </c>
      <c r="BS9" s="46">
        <f t="shared" ref="BS9:BS37" si="10">IF(S9="",0,S9)</f>
        <v>80</v>
      </c>
      <c r="BT9" s="46">
        <f t="shared" ref="BT9:BT37" si="11">BP9+BR9</f>
        <v>0</v>
      </c>
      <c r="BU9" s="46">
        <f t="shared" ref="BU9:BU37" si="12">IF(W9&gt;99,199,W9)</f>
        <v>0</v>
      </c>
      <c r="BV9" s="46">
        <f t="shared" ref="BV9:BV37" si="13">IF(X9="",0,X9)</f>
        <v>75.5</v>
      </c>
      <c r="BW9" s="46">
        <f t="shared" ref="BW9:BW37" si="14">IF(Z9&gt;99,199,Z9)</f>
        <v>0</v>
      </c>
      <c r="BX9" s="46">
        <f t="shared" ref="BX9:BX37" si="15">IF(AA9="",0,AA9)</f>
        <v>75.5</v>
      </c>
      <c r="BY9" s="46">
        <f t="shared" ref="BY9:BY37" si="16">BU9+BW9</f>
        <v>0</v>
      </c>
      <c r="BZ9" s="46">
        <f t="shared" ref="BZ9:BZ37" si="17">IF(AE9&gt;99,199,AE9)</f>
        <v>0</v>
      </c>
      <c r="CA9" s="46">
        <f t="shared" ref="CA9:CA37" si="18">IF(AF9="",0,AF9)</f>
        <v>0</v>
      </c>
      <c r="CB9" s="46">
        <f t="shared" ref="CB9:CB37" si="19">IF(AH9&gt;99,199,AH9)</f>
        <v>0</v>
      </c>
      <c r="CC9" s="46">
        <f t="shared" ref="CC9:CC37" si="20">IF(AI9="",0,AI9)</f>
        <v>0</v>
      </c>
      <c r="CD9" s="46">
        <f t="shared" ref="CD9:CD37" si="21">BZ9+CB9</f>
        <v>0</v>
      </c>
      <c r="CE9" s="46">
        <f t="shared" ref="CE9:CE37" si="22">IF(AM9&gt;99,199,AM9)</f>
        <v>0</v>
      </c>
      <c r="CF9" s="46">
        <f t="shared" ref="CF9:CF37" si="23">IF(AN9="",0,AN9)</f>
        <v>0</v>
      </c>
      <c r="CG9" s="46">
        <f t="shared" ref="CG9:CG37" si="24">IF(AP9&gt;99,199,AP9)</f>
        <v>0</v>
      </c>
      <c r="CH9" s="46">
        <f t="shared" ref="CH9:CH37" si="25">IF(AQ9="",0,AQ9)</f>
        <v>0</v>
      </c>
      <c r="CI9" s="46">
        <f t="shared" ref="CI9:CI37" si="26">CE9+CG9</f>
        <v>0</v>
      </c>
      <c r="CJ9" s="46">
        <f t="shared" ref="CJ9:CJ37" si="27">IF(AU9&gt;99,199,AU9)</f>
        <v>0</v>
      </c>
      <c r="CK9" s="46">
        <f t="shared" ref="CK9:CK37" si="28">IF(AV9="",0,AV9)</f>
        <v>0</v>
      </c>
      <c r="CL9" s="46">
        <f t="shared" ref="CL9:CL37" si="29">IF(AX9&gt;99,199,AX9)</f>
        <v>0</v>
      </c>
      <c r="CM9" s="46">
        <f t="shared" ref="CM9:CM37" si="30">IF(AY9="",0,AY9)</f>
        <v>0</v>
      </c>
      <c r="CN9" s="46">
        <f t="shared" ref="CN9:CN37" si="31">CJ9+CL9</f>
        <v>0</v>
      </c>
    </row>
    <row r="10" spans="1:92" x14ac:dyDescent="0.2">
      <c r="A10" s="8">
        <v>2</v>
      </c>
      <c r="B10" s="8" t="s">
        <v>256</v>
      </c>
      <c r="C10" s="8" t="s">
        <v>432</v>
      </c>
      <c r="D10" s="8" t="s">
        <v>257</v>
      </c>
      <c r="E10" s="8" t="s">
        <v>358</v>
      </c>
      <c r="F10" s="8" t="s">
        <v>192</v>
      </c>
      <c r="G10" s="95">
        <v>17</v>
      </c>
      <c r="H10" s="78">
        <v>65</v>
      </c>
      <c r="I10" s="78">
        <v>6</v>
      </c>
      <c r="M10" s="72">
        <v>13</v>
      </c>
      <c r="N10" s="72">
        <v>13</v>
      </c>
      <c r="O10" s="104">
        <v>0</v>
      </c>
      <c r="P10" s="81">
        <v>72.5</v>
      </c>
      <c r="Q10" s="81">
        <v>7</v>
      </c>
      <c r="R10" s="104">
        <v>0</v>
      </c>
      <c r="S10" s="81">
        <v>72.5</v>
      </c>
      <c r="T10" s="81">
        <v>7</v>
      </c>
      <c r="U10" s="73">
        <v>4</v>
      </c>
      <c r="V10" s="73">
        <v>4</v>
      </c>
      <c r="W10" s="95">
        <v>0</v>
      </c>
      <c r="X10" s="79">
        <v>75</v>
      </c>
      <c r="Y10" s="79">
        <v>7.5</v>
      </c>
      <c r="Z10" s="95">
        <v>0</v>
      </c>
      <c r="AA10" s="79">
        <v>76.5</v>
      </c>
      <c r="AB10" s="79">
        <v>7</v>
      </c>
      <c r="AC10" s="72">
        <v>1</v>
      </c>
      <c r="AD10" s="72">
        <v>1</v>
      </c>
      <c r="BC10" s="14">
        <f t="shared" si="0"/>
        <v>18</v>
      </c>
      <c r="BD10" s="28">
        <f>IF($O$4&gt;0,(LARGE(($N10,$V10,$AD10,$AL10,$AT10,$BB10),1)),"0")</f>
        <v>13</v>
      </c>
      <c r="BE10" s="28">
        <f t="shared" si="1"/>
        <v>5</v>
      </c>
      <c r="BF10" s="8">
        <v>2</v>
      </c>
      <c r="BK10" s="46">
        <f t="shared" si="2"/>
        <v>17</v>
      </c>
      <c r="BL10" s="46">
        <f t="shared" si="3"/>
        <v>65</v>
      </c>
      <c r="BM10" s="46">
        <f t="shared" si="4"/>
        <v>0</v>
      </c>
      <c r="BN10" s="46">
        <f t="shared" si="5"/>
        <v>0</v>
      </c>
      <c r="BO10" s="46">
        <f t="shared" si="6"/>
        <v>17</v>
      </c>
      <c r="BP10" s="46">
        <f t="shared" si="7"/>
        <v>0</v>
      </c>
      <c r="BQ10" s="46">
        <f t="shared" si="8"/>
        <v>72.5</v>
      </c>
      <c r="BR10" s="46">
        <f t="shared" si="9"/>
        <v>0</v>
      </c>
      <c r="BS10" s="46">
        <f t="shared" si="10"/>
        <v>72.5</v>
      </c>
      <c r="BT10" s="46">
        <f t="shared" si="11"/>
        <v>0</v>
      </c>
      <c r="BU10" s="46">
        <f t="shared" si="12"/>
        <v>0</v>
      </c>
      <c r="BV10" s="46">
        <f t="shared" si="13"/>
        <v>75</v>
      </c>
      <c r="BW10" s="46">
        <f t="shared" si="14"/>
        <v>0</v>
      </c>
      <c r="BX10" s="46">
        <f t="shared" si="15"/>
        <v>76.5</v>
      </c>
      <c r="BY10" s="46">
        <f t="shared" si="16"/>
        <v>0</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231</v>
      </c>
      <c r="C11" s="8" t="s">
        <v>359</v>
      </c>
      <c r="D11" s="8" t="s">
        <v>232</v>
      </c>
      <c r="E11" s="8" t="s">
        <v>358</v>
      </c>
      <c r="F11" s="8" t="s">
        <v>149</v>
      </c>
      <c r="G11" s="95">
        <v>0</v>
      </c>
      <c r="H11" s="78">
        <v>76</v>
      </c>
      <c r="I11" s="78">
        <v>7.5</v>
      </c>
      <c r="J11" s="101">
        <v>0</v>
      </c>
      <c r="K11" s="79">
        <v>73.5</v>
      </c>
      <c r="L11" s="79">
        <v>7</v>
      </c>
      <c r="M11" s="72">
        <v>3</v>
      </c>
      <c r="N11" s="72">
        <v>3</v>
      </c>
      <c r="O11" s="104">
        <v>0</v>
      </c>
      <c r="P11" s="81">
        <v>76</v>
      </c>
      <c r="Q11" s="81">
        <v>7.5</v>
      </c>
      <c r="R11" s="104">
        <v>0</v>
      </c>
      <c r="S11" s="81">
        <v>76</v>
      </c>
      <c r="T11" s="81">
        <v>7.5</v>
      </c>
      <c r="U11" s="73">
        <v>2</v>
      </c>
      <c r="V11" s="73">
        <v>2</v>
      </c>
      <c r="W11" s="95">
        <v>0</v>
      </c>
      <c r="X11" s="79">
        <v>70.5</v>
      </c>
      <c r="Y11" s="79">
        <v>7</v>
      </c>
      <c r="Z11" s="95">
        <v>0</v>
      </c>
      <c r="AA11" s="79">
        <v>70.5</v>
      </c>
      <c r="AB11" s="79">
        <v>7</v>
      </c>
      <c r="AC11" s="72">
        <v>5</v>
      </c>
      <c r="AD11" s="72">
        <v>5</v>
      </c>
      <c r="BC11" s="14">
        <f t="shared" si="0"/>
        <v>10</v>
      </c>
      <c r="BD11" s="28">
        <f>IF($O$4&gt;0,(LARGE(($N11,$V11,$AD11,$AL11,$AT11,$BB11),1)),"0")</f>
        <v>5</v>
      </c>
      <c r="BE11" s="28">
        <f t="shared" si="1"/>
        <v>5</v>
      </c>
      <c r="BF11" s="8">
        <v>3</v>
      </c>
      <c r="BK11" s="46">
        <f t="shared" si="2"/>
        <v>0</v>
      </c>
      <c r="BL11" s="46">
        <f t="shared" si="3"/>
        <v>76</v>
      </c>
      <c r="BM11" s="46">
        <f t="shared" si="4"/>
        <v>0</v>
      </c>
      <c r="BN11" s="46">
        <f t="shared" si="5"/>
        <v>73.5</v>
      </c>
      <c r="BO11" s="46">
        <f t="shared" si="6"/>
        <v>0</v>
      </c>
      <c r="BP11" s="46">
        <f t="shared" si="7"/>
        <v>0</v>
      </c>
      <c r="BQ11" s="46">
        <f t="shared" si="8"/>
        <v>76</v>
      </c>
      <c r="BR11" s="46">
        <f t="shared" si="9"/>
        <v>0</v>
      </c>
      <c r="BS11" s="46">
        <f t="shared" si="10"/>
        <v>76</v>
      </c>
      <c r="BT11" s="46">
        <f t="shared" si="11"/>
        <v>0</v>
      </c>
      <c r="BU11" s="46">
        <f t="shared" si="12"/>
        <v>0</v>
      </c>
      <c r="BV11" s="46">
        <f t="shared" si="13"/>
        <v>70.5</v>
      </c>
      <c r="BW11" s="46">
        <f t="shared" si="14"/>
        <v>0</v>
      </c>
      <c r="BX11" s="46">
        <f t="shared" si="15"/>
        <v>70.5</v>
      </c>
      <c r="BY11" s="46">
        <f t="shared" si="16"/>
        <v>0</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8" t="s">
        <v>227</v>
      </c>
      <c r="C12" s="8" t="s">
        <v>357</v>
      </c>
      <c r="D12" s="8" t="s">
        <v>228</v>
      </c>
      <c r="E12" s="8" t="s">
        <v>358</v>
      </c>
      <c r="F12" s="8" t="s">
        <v>166</v>
      </c>
      <c r="G12" s="95">
        <v>0</v>
      </c>
      <c r="H12" s="78">
        <v>76</v>
      </c>
      <c r="I12" s="78">
        <v>8</v>
      </c>
      <c r="J12" s="101">
        <v>0</v>
      </c>
      <c r="K12" s="79">
        <v>76</v>
      </c>
      <c r="L12" s="79">
        <v>8</v>
      </c>
      <c r="M12" s="72">
        <v>1</v>
      </c>
      <c r="N12" s="72">
        <v>1</v>
      </c>
      <c r="O12" s="104">
        <v>0</v>
      </c>
      <c r="P12" s="81">
        <v>71.5</v>
      </c>
      <c r="Q12" s="81">
        <v>7</v>
      </c>
      <c r="R12" s="104">
        <v>0</v>
      </c>
      <c r="S12" s="81">
        <v>71.5</v>
      </c>
      <c r="T12" s="81">
        <v>7</v>
      </c>
      <c r="U12" s="73">
        <v>5</v>
      </c>
      <c r="V12" s="73">
        <v>5</v>
      </c>
      <c r="W12" s="95">
        <v>4</v>
      </c>
      <c r="X12" s="79">
        <v>70.5</v>
      </c>
      <c r="Y12" s="79">
        <v>7</v>
      </c>
      <c r="AC12" s="72">
        <v>15</v>
      </c>
      <c r="AD12" s="72">
        <v>15</v>
      </c>
      <c r="BC12" s="14">
        <f t="shared" si="0"/>
        <v>21</v>
      </c>
      <c r="BD12" s="28">
        <f>IF($O$4&gt;0,(LARGE(($N12,$V12,$AD12,$AL12,$AT12,$BB12),1)),"0")</f>
        <v>15</v>
      </c>
      <c r="BE12" s="28">
        <f t="shared" si="1"/>
        <v>6</v>
      </c>
      <c r="BF12" s="8">
        <v>4</v>
      </c>
      <c r="BK12" s="46">
        <f t="shared" si="2"/>
        <v>0</v>
      </c>
      <c r="BL12" s="46">
        <f t="shared" si="3"/>
        <v>76</v>
      </c>
      <c r="BM12" s="46">
        <f t="shared" si="4"/>
        <v>0</v>
      </c>
      <c r="BN12" s="46">
        <f t="shared" si="5"/>
        <v>76</v>
      </c>
      <c r="BO12" s="46">
        <f t="shared" si="6"/>
        <v>0</v>
      </c>
      <c r="BP12" s="46">
        <f t="shared" si="7"/>
        <v>0</v>
      </c>
      <c r="BQ12" s="46">
        <f t="shared" si="8"/>
        <v>71.5</v>
      </c>
      <c r="BR12" s="46">
        <f t="shared" si="9"/>
        <v>0</v>
      </c>
      <c r="BS12" s="46">
        <f t="shared" si="10"/>
        <v>71.5</v>
      </c>
      <c r="BT12" s="46">
        <f t="shared" si="11"/>
        <v>0</v>
      </c>
      <c r="BU12" s="46">
        <f t="shared" si="12"/>
        <v>4</v>
      </c>
      <c r="BV12" s="46">
        <f t="shared" si="13"/>
        <v>70.5</v>
      </c>
      <c r="BW12" s="46">
        <f t="shared" si="14"/>
        <v>0</v>
      </c>
      <c r="BX12" s="46">
        <f t="shared" si="15"/>
        <v>0</v>
      </c>
      <c r="BY12" s="46">
        <f t="shared" si="16"/>
        <v>4</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229</v>
      </c>
      <c r="C13" s="8" t="s">
        <v>350</v>
      </c>
      <c r="D13" s="8" t="s">
        <v>230</v>
      </c>
      <c r="E13" s="8" t="s">
        <v>358</v>
      </c>
      <c r="F13" s="8" t="s">
        <v>149</v>
      </c>
      <c r="G13" s="95">
        <v>0</v>
      </c>
      <c r="H13" s="78">
        <v>71.5</v>
      </c>
      <c r="I13" s="78">
        <v>7.5</v>
      </c>
      <c r="J13" s="101">
        <v>0</v>
      </c>
      <c r="K13" s="79">
        <v>73.5</v>
      </c>
      <c r="L13" s="79">
        <v>7.5</v>
      </c>
      <c r="M13" s="72">
        <v>2</v>
      </c>
      <c r="N13" s="72">
        <v>2</v>
      </c>
      <c r="O13" s="104">
        <v>0</v>
      </c>
      <c r="P13" s="81">
        <v>70</v>
      </c>
      <c r="Q13" s="81">
        <v>7</v>
      </c>
      <c r="R13" s="104">
        <v>0</v>
      </c>
      <c r="S13" s="81">
        <v>70.5</v>
      </c>
      <c r="T13" s="81">
        <v>7</v>
      </c>
      <c r="U13" s="73">
        <v>6</v>
      </c>
      <c r="V13" s="73">
        <v>6</v>
      </c>
      <c r="W13" s="95">
        <v>0</v>
      </c>
      <c r="X13" s="79">
        <v>70.5</v>
      </c>
      <c r="Y13" s="79">
        <v>7</v>
      </c>
      <c r="Z13" s="95">
        <v>0</v>
      </c>
      <c r="AA13" s="79">
        <v>68.5</v>
      </c>
      <c r="AB13" s="79">
        <v>6.5</v>
      </c>
      <c r="AC13" s="72">
        <v>7</v>
      </c>
      <c r="AD13" s="72">
        <v>7</v>
      </c>
      <c r="BC13" s="14">
        <f t="shared" si="0"/>
        <v>15</v>
      </c>
      <c r="BD13" s="28">
        <f>IF($O$4&gt;0,(LARGE(($N13,$V13,$AD13,$AL13,$AT13,$BB13),1)),"0")</f>
        <v>7</v>
      </c>
      <c r="BE13" s="28">
        <f t="shared" si="1"/>
        <v>8</v>
      </c>
      <c r="BF13" s="8">
        <v>5</v>
      </c>
      <c r="BK13" s="46">
        <f t="shared" si="2"/>
        <v>0</v>
      </c>
      <c r="BL13" s="46">
        <f t="shared" si="3"/>
        <v>71.5</v>
      </c>
      <c r="BM13" s="46">
        <f t="shared" si="4"/>
        <v>0</v>
      </c>
      <c r="BN13" s="46">
        <f t="shared" si="5"/>
        <v>73.5</v>
      </c>
      <c r="BO13" s="46">
        <f t="shared" si="6"/>
        <v>0</v>
      </c>
      <c r="BP13" s="46">
        <f t="shared" si="7"/>
        <v>0</v>
      </c>
      <c r="BQ13" s="46">
        <f t="shared" si="8"/>
        <v>70</v>
      </c>
      <c r="BR13" s="46">
        <f t="shared" si="9"/>
        <v>0</v>
      </c>
      <c r="BS13" s="46">
        <f t="shared" si="10"/>
        <v>70.5</v>
      </c>
      <c r="BT13" s="46">
        <f t="shared" si="11"/>
        <v>0</v>
      </c>
      <c r="BU13" s="46">
        <f t="shared" si="12"/>
        <v>0</v>
      </c>
      <c r="BV13" s="46">
        <f t="shared" si="13"/>
        <v>70.5</v>
      </c>
      <c r="BW13" s="46">
        <f t="shared" si="14"/>
        <v>0</v>
      </c>
      <c r="BX13" s="46">
        <f t="shared" si="15"/>
        <v>68.5</v>
      </c>
      <c r="BY13" s="46">
        <f t="shared" si="16"/>
        <v>0</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8" t="s">
        <v>404</v>
      </c>
      <c r="C14" s="8" t="s">
        <v>383</v>
      </c>
      <c r="D14" s="8" t="s">
        <v>151</v>
      </c>
      <c r="E14" s="8" t="s">
        <v>358</v>
      </c>
      <c r="F14" s="8" t="s">
        <v>149</v>
      </c>
      <c r="N14" s="72">
        <v>99</v>
      </c>
      <c r="O14" s="104">
        <v>0</v>
      </c>
      <c r="P14" s="81">
        <v>65.5</v>
      </c>
      <c r="Q14" s="81">
        <v>6.5</v>
      </c>
      <c r="R14" s="104">
        <v>0</v>
      </c>
      <c r="S14" s="81">
        <v>65.5</v>
      </c>
      <c r="T14" s="81">
        <v>6.5</v>
      </c>
      <c r="U14" s="73">
        <v>9</v>
      </c>
      <c r="V14" s="73">
        <v>9</v>
      </c>
      <c r="W14" s="95">
        <v>0</v>
      </c>
      <c r="X14" s="79">
        <v>73</v>
      </c>
      <c r="Y14" s="79">
        <v>7.5</v>
      </c>
      <c r="Z14" s="95">
        <v>0</v>
      </c>
      <c r="AA14" s="79">
        <v>71</v>
      </c>
      <c r="AB14" s="79">
        <v>7.5</v>
      </c>
      <c r="AC14" s="72">
        <v>4</v>
      </c>
      <c r="AD14" s="72">
        <v>4</v>
      </c>
      <c r="BC14" s="14">
        <f t="shared" si="0"/>
        <v>112</v>
      </c>
      <c r="BD14" s="28">
        <f>IF($O$4&gt;0,(LARGE(($N14,$V14,$AD14,$AL14,$AT14,$BB14),1)),"0")</f>
        <v>99</v>
      </c>
      <c r="BE14" s="28">
        <f t="shared" si="1"/>
        <v>13</v>
      </c>
      <c r="BF14" s="8">
        <v>6</v>
      </c>
      <c r="BK14" s="46">
        <f t="shared" si="2"/>
        <v>0</v>
      </c>
      <c r="BL14" s="46">
        <f t="shared" si="3"/>
        <v>0</v>
      </c>
      <c r="BM14" s="46">
        <f t="shared" si="4"/>
        <v>0</v>
      </c>
      <c r="BN14" s="46">
        <f t="shared" si="5"/>
        <v>0</v>
      </c>
      <c r="BO14" s="46">
        <f t="shared" si="6"/>
        <v>0</v>
      </c>
      <c r="BP14" s="46">
        <f t="shared" si="7"/>
        <v>0</v>
      </c>
      <c r="BQ14" s="46">
        <f t="shared" si="8"/>
        <v>65.5</v>
      </c>
      <c r="BR14" s="46">
        <f t="shared" si="9"/>
        <v>0</v>
      </c>
      <c r="BS14" s="46">
        <f t="shared" si="10"/>
        <v>65.5</v>
      </c>
      <c r="BT14" s="46">
        <f t="shared" si="11"/>
        <v>0</v>
      </c>
      <c r="BU14" s="46">
        <f t="shared" si="12"/>
        <v>0</v>
      </c>
      <c r="BV14" s="46">
        <f t="shared" si="13"/>
        <v>73</v>
      </c>
      <c r="BW14" s="46">
        <f t="shared" si="14"/>
        <v>0</v>
      </c>
      <c r="BX14" s="46">
        <f t="shared" si="15"/>
        <v>71</v>
      </c>
      <c r="BY14" s="46">
        <f t="shared" si="16"/>
        <v>0</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row r="15" spans="1:92" x14ac:dyDescent="0.2">
      <c r="A15" s="8">
        <v>7</v>
      </c>
      <c r="B15" s="8" t="s">
        <v>237</v>
      </c>
      <c r="C15" s="8" t="s">
        <v>363</v>
      </c>
      <c r="D15" s="8" t="s">
        <v>238</v>
      </c>
      <c r="E15" s="8" t="s">
        <v>358</v>
      </c>
      <c r="F15" s="8" t="s">
        <v>149</v>
      </c>
      <c r="G15" s="95">
        <v>0</v>
      </c>
      <c r="H15" s="78">
        <v>68</v>
      </c>
      <c r="I15" s="78">
        <v>6.5</v>
      </c>
      <c r="J15" s="101">
        <v>0</v>
      </c>
      <c r="K15" s="79">
        <v>68.5</v>
      </c>
      <c r="L15" s="79">
        <v>6.5</v>
      </c>
      <c r="M15" s="72">
        <v>6</v>
      </c>
      <c r="N15" s="72">
        <v>6</v>
      </c>
      <c r="O15" s="104">
        <v>0</v>
      </c>
      <c r="P15" s="81">
        <v>68</v>
      </c>
      <c r="Q15" s="81">
        <v>6.5</v>
      </c>
      <c r="R15" s="104">
        <v>0</v>
      </c>
      <c r="S15" s="81">
        <v>68</v>
      </c>
      <c r="T15" s="81">
        <v>6.5</v>
      </c>
      <c r="U15" s="73">
        <v>7</v>
      </c>
      <c r="V15" s="73">
        <v>7</v>
      </c>
      <c r="W15" s="95">
        <v>0</v>
      </c>
      <c r="X15" s="79">
        <v>61</v>
      </c>
      <c r="Y15" s="79">
        <v>6</v>
      </c>
      <c r="Z15" s="95">
        <v>0</v>
      </c>
      <c r="AA15" s="79">
        <v>65.5</v>
      </c>
      <c r="AB15" s="79">
        <v>6.5</v>
      </c>
      <c r="AC15" s="72">
        <v>8</v>
      </c>
      <c r="AD15" s="72">
        <v>8</v>
      </c>
      <c r="BC15" s="14">
        <f t="shared" si="0"/>
        <v>21</v>
      </c>
      <c r="BD15" s="28">
        <f>IF($O$4&gt;0,(LARGE(($N15,$V15,$AD15,$AL15,$AT15,$BB15),1)),"0")</f>
        <v>8</v>
      </c>
      <c r="BE15" s="28">
        <f t="shared" si="1"/>
        <v>13</v>
      </c>
      <c r="BF15" s="8">
        <v>7</v>
      </c>
      <c r="BK15" s="46">
        <f t="shared" si="2"/>
        <v>0</v>
      </c>
      <c r="BL15" s="46">
        <f t="shared" si="3"/>
        <v>68</v>
      </c>
      <c r="BM15" s="46">
        <f t="shared" si="4"/>
        <v>0</v>
      </c>
      <c r="BN15" s="46">
        <f t="shared" si="5"/>
        <v>68.5</v>
      </c>
      <c r="BO15" s="46">
        <f t="shared" si="6"/>
        <v>0</v>
      </c>
      <c r="BP15" s="46">
        <f t="shared" si="7"/>
        <v>0</v>
      </c>
      <c r="BQ15" s="46">
        <f t="shared" si="8"/>
        <v>68</v>
      </c>
      <c r="BR15" s="46">
        <f t="shared" si="9"/>
        <v>0</v>
      </c>
      <c r="BS15" s="46">
        <f t="shared" si="10"/>
        <v>68</v>
      </c>
      <c r="BT15" s="46">
        <f t="shared" si="11"/>
        <v>0</v>
      </c>
      <c r="BU15" s="46">
        <f t="shared" si="12"/>
        <v>0</v>
      </c>
      <c r="BV15" s="46">
        <f t="shared" si="13"/>
        <v>61</v>
      </c>
      <c r="BW15" s="46">
        <f t="shared" si="14"/>
        <v>0</v>
      </c>
      <c r="BX15" s="46">
        <f t="shared" si="15"/>
        <v>65.5</v>
      </c>
      <c r="BY15" s="46">
        <f t="shared" si="16"/>
        <v>0</v>
      </c>
      <c r="BZ15" s="46">
        <f t="shared" si="17"/>
        <v>0</v>
      </c>
      <c r="CA15" s="46">
        <f t="shared" si="18"/>
        <v>0</v>
      </c>
      <c r="CB15" s="46">
        <f t="shared" si="19"/>
        <v>0</v>
      </c>
      <c r="CC15" s="46">
        <f t="shared" si="20"/>
        <v>0</v>
      </c>
      <c r="CD15" s="46">
        <f t="shared" si="21"/>
        <v>0</v>
      </c>
      <c r="CE15" s="46">
        <f t="shared" si="22"/>
        <v>0</v>
      </c>
      <c r="CF15" s="46">
        <f t="shared" si="23"/>
        <v>0</v>
      </c>
      <c r="CG15" s="46">
        <f t="shared" si="24"/>
        <v>0</v>
      </c>
      <c r="CH15" s="46">
        <f t="shared" si="25"/>
        <v>0</v>
      </c>
      <c r="CI15" s="46">
        <f t="shared" si="26"/>
        <v>0</v>
      </c>
      <c r="CJ15" s="46">
        <f t="shared" si="27"/>
        <v>0</v>
      </c>
      <c r="CK15" s="46">
        <f t="shared" si="28"/>
        <v>0</v>
      </c>
      <c r="CL15" s="46">
        <f t="shared" si="29"/>
        <v>0</v>
      </c>
      <c r="CM15" s="46">
        <f t="shared" si="30"/>
        <v>0</v>
      </c>
      <c r="CN15" s="46">
        <f t="shared" si="31"/>
        <v>0</v>
      </c>
    </row>
    <row r="16" spans="1:92" x14ac:dyDescent="0.2">
      <c r="A16" s="8">
        <v>8</v>
      </c>
      <c r="B16" s="8" t="s">
        <v>239</v>
      </c>
      <c r="C16" s="8" t="s">
        <v>364</v>
      </c>
      <c r="D16" s="8" t="s">
        <v>240</v>
      </c>
      <c r="E16" s="8" t="s">
        <v>358</v>
      </c>
      <c r="F16" s="8" t="s">
        <v>166</v>
      </c>
      <c r="G16" s="95">
        <v>0</v>
      </c>
      <c r="H16" s="78">
        <v>70.5</v>
      </c>
      <c r="I16" s="78">
        <v>7</v>
      </c>
      <c r="J16" s="101">
        <v>4</v>
      </c>
      <c r="K16" s="79">
        <v>70.5</v>
      </c>
      <c r="L16" s="79">
        <v>7</v>
      </c>
      <c r="M16" s="72">
        <v>7</v>
      </c>
      <c r="N16" s="72">
        <v>7</v>
      </c>
      <c r="O16" s="104">
        <v>0</v>
      </c>
      <c r="P16" s="81">
        <v>66</v>
      </c>
      <c r="Q16" s="81">
        <v>6.5</v>
      </c>
      <c r="R16" s="104">
        <v>0</v>
      </c>
      <c r="S16" s="81">
        <v>67.5</v>
      </c>
      <c r="T16" s="81">
        <v>6.5</v>
      </c>
      <c r="U16" s="73">
        <v>8</v>
      </c>
      <c r="V16" s="73">
        <v>8</v>
      </c>
      <c r="W16" s="95">
        <v>4</v>
      </c>
      <c r="X16" s="79">
        <v>67.5</v>
      </c>
      <c r="Y16" s="79">
        <v>6.5</v>
      </c>
      <c r="AC16" s="72">
        <v>16</v>
      </c>
      <c r="AD16" s="72">
        <v>16</v>
      </c>
      <c r="BC16" s="14">
        <f t="shared" si="0"/>
        <v>31</v>
      </c>
      <c r="BD16" s="28">
        <f>IF($O$4&gt;0,(LARGE(($N16,$V16,$AD16,$AL16,$AT16,$BB16),1)),"0")</f>
        <v>16</v>
      </c>
      <c r="BE16" s="28">
        <f t="shared" si="1"/>
        <v>15</v>
      </c>
      <c r="BG16" s="8">
        <v>1</v>
      </c>
      <c r="BK16" s="46">
        <f t="shared" si="2"/>
        <v>0</v>
      </c>
      <c r="BL16" s="46">
        <f t="shared" si="3"/>
        <v>70.5</v>
      </c>
      <c r="BM16" s="46">
        <f t="shared" si="4"/>
        <v>4</v>
      </c>
      <c r="BN16" s="46">
        <f t="shared" si="5"/>
        <v>70.5</v>
      </c>
      <c r="BO16" s="46">
        <f t="shared" si="6"/>
        <v>4</v>
      </c>
      <c r="BP16" s="46">
        <f t="shared" si="7"/>
        <v>0</v>
      </c>
      <c r="BQ16" s="46">
        <f t="shared" si="8"/>
        <v>66</v>
      </c>
      <c r="BR16" s="46">
        <f t="shared" si="9"/>
        <v>0</v>
      </c>
      <c r="BS16" s="46">
        <f t="shared" si="10"/>
        <v>67.5</v>
      </c>
      <c r="BT16" s="46">
        <f t="shared" si="11"/>
        <v>0</v>
      </c>
      <c r="BU16" s="46">
        <f t="shared" si="12"/>
        <v>4</v>
      </c>
      <c r="BV16" s="46">
        <f t="shared" si="13"/>
        <v>67.5</v>
      </c>
      <c r="BW16" s="46">
        <f t="shared" si="14"/>
        <v>0</v>
      </c>
      <c r="BX16" s="46">
        <f t="shared" si="15"/>
        <v>0</v>
      </c>
      <c r="BY16" s="46">
        <f t="shared" si="16"/>
        <v>4</v>
      </c>
      <c r="BZ16" s="46">
        <f t="shared" si="17"/>
        <v>0</v>
      </c>
      <c r="CA16" s="46">
        <f t="shared" si="18"/>
        <v>0</v>
      </c>
      <c r="CB16" s="46">
        <f t="shared" si="19"/>
        <v>0</v>
      </c>
      <c r="CC16" s="46">
        <f t="shared" si="20"/>
        <v>0</v>
      </c>
      <c r="CD16" s="46">
        <f t="shared" si="21"/>
        <v>0</v>
      </c>
      <c r="CE16" s="46">
        <f t="shared" si="22"/>
        <v>0</v>
      </c>
      <c r="CF16" s="46">
        <f t="shared" si="23"/>
        <v>0</v>
      </c>
      <c r="CG16" s="46">
        <f t="shared" si="24"/>
        <v>0</v>
      </c>
      <c r="CH16" s="46">
        <f t="shared" si="25"/>
        <v>0</v>
      </c>
      <c r="CI16" s="46">
        <f t="shared" si="26"/>
        <v>0</v>
      </c>
      <c r="CJ16" s="46">
        <f t="shared" si="27"/>
        <v>0</v>
      </c>
      <c r="CK16" s="46">
        <f t="shared" si="28"/>
        <v>0</v>
      </c>
      <c r="CL16" s="46">
        <f t="shared" si="29"/>
        <v>0</v>
      </c>
      <c r="CM16" s="46">
        <f t="shared" si="30"/>
        <v>0</v>
      </c>
      <c r="CN16" s="46">
        <f t="shared" si="31"/>
        <v>0</v>
      </c>
    </row>
    <row r="17" spans="1:92" x14ac:dyDescent="0.2">
      <c r="A17" s="8">
        <v>9</v>
      </c>
      <c r="B17" s="8" t="s">
        <v>260</v>
      </c>
      <c r="C17" s="8" t="s">
        <v>372</v>
      </c>
      <c r="D17" s="8" t="s">
        <v>261</v>
      </c>
      <c r="E17" s="8" t="s">
        <v>358</v>
      </c>
      <c r="F17" s="8" t="s">
        <v>149</v>
      </c>
      <c r="G17" s="95">
        <v>27</v>
      </c>
      <c r="H17" s="78">
        <v>65</v>
      </c>
      <c r="I17" s="78">
        <v>6</v>
      </c>
      <c r="M17" s="72">
        <v>15</v>
      </c>
      <c r="N17" s="72">
        <v>15</v>
      </c>
      <c r="O17" s="104">
        <v>0</v>
      </c>
      <c r="P17" s="81">
        <v>77.5</v>
      </c>
      <c r="Q17" s="81">
        <v>7.5</v>
      </c>
      <c r="R17" s="104">
        <v>7</v>
      </c>
      <c r="S17" s="81">
        <v>77.5</v>
      </c>
      <c r="T17" s="81">
        <v>7.5</v>
      </c>
      <c r="U17" s="73">
        <v>13</v>
      </c>
      <c r="V17" s="73">
        <v>13</v>
      </c>
      <c r="W17" s="95">
        <v>0</v>
      </c>
      <c r="X17" s="79">
        <v>70</v>
      </c>
      <c r="Y17" s="79">
        <v>6.5</v>
      </c>
      <c r="Z17" s="95">
        <v>0</v>
      </c>
      <c r="AA17" s="79">
        <v>75</v>
      </c>
      <c r="AB17" s="79">
        <v>7</v>
      </c>
      <c r="AC17" s="72">
        <v>3</v>
      </c>
      <c r="AD17" s="72">
        <v>3</v>
      </c>
      <c r="BC17" s="14">
        <f t="shared" si="0"/>
        <v>31</v>
      </c>
      <c r="BD17" s="28">
        <f>IF($O$4&gt;0,(LARGE(($N17,$V17,$AD17,$AL17,$AT17,$BB17),1)),"0")</f>
        <v>15</v>
      </c>
      <c r="BE17" s="28">
        <f t="shared" si="1"/>
        <v>16</v>
      </c>
      <c r="BG17" s="8">
        <v>2</v>
      </c>
      <c r="BK17" s="46">
        <f t="shared" si="2"/>
        <v>27</v>
      </c>
      <c r="BL17" s="46">
        <f t="shared" si="3"/>
        <v>65</v>
      </c>
      <c r="BM17" s="46">
        <f t="shared" si="4"/>
        <v>0</v>
      </c>
      <c r="BN17" s="46">
        <f t="shared" si="5"/>
        <v>0</v>
      </c>
      <c r="BO17" s="46">
        <f t="shared" si="6"/>
        <v>27</v>
      </c>
      <c r="BP17" s="46">
        <f t="shared" si="7"/>
        <v>0</v>
      </c>
      <c r="BQ17" s="46">
        <f t="shared" si="8"/>
        <v>77.5</v>
      </c>
      <c r="BR17" s="46">
        <f t="shared" si="9"/>
        <v>7</v>
      </c>
      <c r="BS17" s="46">
        <f t="shared" si="10"/>
        <v>77.5</v>
      </c>
      <c r="BT17" s="46">
        <f t="shared" si="11"/>
        <v>7</v>
      </c>
      <c r="BU17" s="46">
        <f t="shared" si="12"/>
        <v>0</v>
      </c>
      <c r="BV17" s="46">
        <f t="shared" si="13"/>
        <v>70</v>
      </c>
      <c r="BW17" s="46">
        <f t="shared" si="14"/>
        <v>0</v>
      </c>
      <c r="BX17" s="46">
        <f t="shared" si="15"/>
        <v>75</v>
      </c>
      <c r="BY17" s="46">
        <f t="shared" si="16"/>
        <v>0</v>
      </c>
      <c r="BZ17" s="46">
        <f t="shared" si="17"/>
        <v>0</v>
      </c>
      <c r="CA17" s="46">
        <f t="shared" si="18"/>
        <v>0</v>
      </c>
      <c r="CB17" s="46">
        <f t="shared" si="19"/>
        <v>0</v>
      </c>
      <c r="CC17" s="46">
        <f t="shared" si="20"/>
        <v>0</v>
      </c>
      <c r="CD17" s="46">
        <f t="shared" si="21"/>
        <v>0</v>
      </c>
      <c r="CE17" s="46">
        <f t="shared" si="22"/>
        <v>0</v>
      </c>
      <c r="CF17" s="46">
        <f t="shared" si="23"/>
        <v>0</v>
      </c>
      <c r="CG17" s="46">
        <f t="shared" si="24"/>
        <v>0</v>
      </c>
      <c r="CH17" s="46">
        <f t="shared" si="25"/>
        <v>0</v>
      </c>
      <c r="CI17" s="46">
        <f t="shared" si="26"/>
        <v>0</v>
      </c>
      <c r="CJ17" s="46">
        <f t="shared" si="27"/>
        <v>0</v>
      </c>
      <c r="CK17" s="46">
        <f t="shared" si="28"/>
        <v>0</v>
      </c>
      <c r="CL17" s="46">
        <f t="shared" si="29"/>
        <v>0</v>
      </c>
      <c r="CM17" s="46">
        <f t="shared" si="30"/>
        <v>0</v>
      </c>
      <c r="CN17" s="46">
        <f t="shared" si="31"/>
        <v>0</v>
      </c>
    </row>
    <row r="18" spans="1:92" x14ac:dyDescent="0.2">
      <c r="A18" s="8">
        <v>10</v>
      </c>
      <c r="B18" s="8" t="s">
        <v>258</v>
      </c>
      <c r="C18" s="8" t="s">
        <v>371</v>
      </c>
      <c r="D18" s="8" t="s">
        <v>259</v>
      </c>
      <c r="E18" s="8" t="s">
        <v>358</v>
      </c>
      <c r="F18" s="8" t="s">
        <v>181</v>
      </c>
      <c r="G18" s="95">
        <v>23</v>
      </c>
      <c r="H18" s="78">
        <v>77.5</v>
      </c>
      <c r="I18" s="78">
        <v>7.5</v>
      </c>
      <c r="M18" s="72">
        <v>14</v>
      </c>
      <c r="N18" s="72">
        <v>14</v>
      </c>
      <c r="O18" s="104">
        <v>0</v>
      </c>
      <c r="P18" s="81">
        <v>73.5</v>
      </c>
      <c r="Q18" s="81">
        <v>7</v>
      </c>
      <c r="R18" s="104">
        <v>0</v>
      </c>
      <c r="S18" s="81">
        <v>73.5</v>
      </c>
      <c r="T18" s="81">
        <v>7</v>
      </c>
      <c r="U18" s="73">
        <v>3</v>
      </c>
      <c r="V18" s="73">
        <v>3</v>
      </c>
      <c r="W18" s="95">
        <v>4</v>
      </c>
      <c r="X18" s="79">
        <v>75.5</v>
      </c>
      <c r="Y18" s="79">
        <v>7</v>
      </c>
      <c r="AC18" s="72">
        <v>13</v>
      </c>
      <c r="AD18" s="72">
        <v>13</v>
      </c>
      <c r="BC18" s="14">
        <f t="shared" si="0"/>
        <v>30</v>
      </c>
      <c r="BD18" s="28">
        <f>IF($O$4&gt;0,(LARGE(($N18,$V18,$AD18,$AL18,$AT18,$BB18),1)),"0")</f>
        <v>14</v>
      </c>
      <c r="BE18" s="28">
        <f t="shared" si="1"/>
        <v>16</v>
      </c>
      <c r="BG18" s="8">
        <v>3</v>
      </c>
      <c r="BK18" s="46">
        <f t="shared" si="2"/>
        <v>23</v>
      </c>
      <c r="BL18" s="46">
        <f t="shared" si="3"/>
        <v>77.5</v>
      </c>
      <c r="BM18" s="46">
        <f t="shared" si="4"/>
        <v>0</v>
      </c>
      <c r="BN18" s="46">
        <f t="shared" si="5"/>
        <v>0</v>
      </c>
      <c r="BO18" s="46">
        <f t="shared" si="6"/>
        <v>23</v>
      </c>
      <c r="BP18" s="46">
        <f t="shared" si="7"/>
        <v>0</v>
      </c>
      <c r="BQ18" s="46">
        <f t="shared" si="8"/>
        <v>73.5</v>
      </c>
      <c r="BR18" s="46">
        <f t="shared" si="9"/>
        <v>0</v>
      </c>
      <c r="BS18" s="46">
        <f t="shared" si="10"/>
        <v>73.5</v>
      </c>
      <c r="BT18" s="46">
        <f t="shared" si="11"/>
        <v>0</v>
      </c>
      <c r="BU18" s="46">
        <f t="shared" si="12"/>
        <v>4</v>
      </c>
      <c r="BV18" s="46">
        <f t="shared" si="13"/>
        <v>75.5</v>
      </c>
      <c r="BW18" s="46">
        <f t="shared" si="14"/>
        <v>0</v>
      </c>
      <c r="BX18" s="46">
        <f t="shared" si="15"/>
        <v>0</v>
      </c>
      <c r="BY18" s="46">
        <f t="shared" si="16"/>
        <v>4</v>
      </c>
      <c r="BZ18" s="46">
        <f t="shared" si="17"/>
        <v>0</v>
      </c>
      <c r="CA18" s="46">
        <f t="shared" si="18"/>
        <v>0</v>
      </c>
      <c r="CB18" s="46">
        <f t="shared" si="19"/>
        <v>0</v>
      </c>
      <c r="CC18" s="46">
        <f t="shared" si="20"/>
        <v>0</v>
      </c>
      <c r="CD18" s="46">
        <f t="shared" si="21"/>
        <v>0</v>
      </c>
      <c r="CE18" s="46">
        <f t="shared" si="22"/>
        <v>0</v>
      </c>
      <c r="CF18" s="46">
        <f t="shared" si="23"/>
        <v>0</v>
      </c>
      <c r="CG18" s="46">
        <f t="shared" si="24"/>
        <v>0</v>
      </c>
      <c r="CH18" s="46">
        <f t="shared" si="25"/>
        <v>0</v>
      </c>
      <c r="CI18" s="46">
        <f t="shared" si="26"/>
        <v>0</v>
      </c>
      <c r="CJ18" s="46">
        <f t="shared" si="27"/>
        <v>0</v>
      </c>
      <c r="CK18" s="46">
        <f t="shared" si="28"/>
        <v>0</v>
      </c>
      <c r="CL18" s="46">
        <f t="shared" si="29"/>
        <v>0</v>
      </c>
      <c r="CM18" s="46">
        <f t="shared" si="30"/>
        <v>0</v>
      </c>
      <c r="CN18" s="46">
        <f t="shared" si="31"/>
        <v>0</v>
      </c>
    </row>
    <row r="19" spans="1:92" x14ac:dyDescent="0.2">
      <c r="A19" s="8">
        <v>11</v>
      </c>
      <c r="B19" s="8" t="s">
        <v>235</v>
      </c>
      <c r="C19" s="8" t="s">
        <v>362</v>
      </c>
      <c r="D19" s="8" t="s">
        <v>236</v>
      </c>
      <c r="E19" s="8" t="s">
        <v>358</v>
      </c>
      <c r="F19" s="8" t="s">
        <v>149</v>
      </c>
      <c r="G19" s="95">
        <v>0</v>
      </c>
      <c r="H19" s="78">
        <v>67.5</v>
      </c>
      <c r="I19" s="78">
        <v>6.5</v>
      </c>
      <c r="J19" s="101">
        <v>0</v>
      </c>
      <c r="K19" s="79">
        <v>70</v>
      </c>
      <c r="L19" s="79">
        <v>7</v>
      </c>
      <c r="M19" s="72">
        <v>5</v>
      </c>
      <c r="N19" s="72">
        <v>5</v>
      </c>
      <c r="O19" s="104">
        <v>0</v>
      </c>
      <c r="P19" s="81">
        <v>72.5</v>
      </c>
      <c r="Q19" s="81">
        <v>7</v>
      </c>
      <c r="R19" s="104">
        <v>6</v>
      </c>
      <c r="S19" s="81">
        <v>72.5</v>
      </c>
      <c r="T19" s="81">
        <v>7</v>
      </c>
      <c r="U19" s="73">
        <v>12</v>
      </c>
      <c r="V19" s="73">
        <v>12</v>
      </c>
      <c r="AD19" s="72">
        <v>99</v>
      </c>
      <c r="BC19" s="14">
        <f t="shared" si="0"/>
        <v>116</v>
      </c>
      <c r="BD19" s="28">
        <f>IF($O$4&gt;0,(LARGE(($N19,$V19,$AD19,$AL19,$AT19,$BB19),1)),"0")</f>
        <v>99</v>
      </c>
      <c r="BE19" s="28">
        <f t="shared" si="1"/>
        <v>17</v>
      </c>
      <c r="BK19" s="46">
        <f t="shared" si="2"/>
        <v>0</v>
      </c>
      <c r="BL19" s="46">
        <f t="shared" si="3"/>
        <v>67.5</v>
      </c>
      <c r="BM19" s="46">
        <f t="shared" si="4"/>
        <v>0</v>
      </c>
      <c r="BN19" s="46">
        <f t="shared" si="5"/>
        <v>70</v>
      </c>
      <c r="BO19" s="46">
        <f t="shared" si="6"/>
        <v>0</v>
      </c>
      <c r="BP19" s="46">
        <f t="shared" si="7"/>
        <v>0</v>
      </c>
      <c r="BQ19" s="46">
        <f t="shared" si="8"/>
        <v>72.5</v>
      </c>
      <c r="BR19" s="46">
        <f t="shared" si="9"/>
        <v>6</v>
      </c>
      <c r="BS19" s="46">
        <f t="shared" si="10"/>
        <v>72.5</v>
      </c>
      <c r="BT19" s="46">
        <f t="shared" si="11"/>
        <v>6</v>
      </c>
      <c r="BU19" s="46">
        <f t="shared" si="12"/>
        <v>0</v>
      </c>
      <c r="BV19" s="46">
        <f t="shared" si="13"/>
        <v>0</v>
      </c>
      <c r="BW19" s="46">
        <f t="shared" si="14"/>
        <v>0</v>
      </c>
      <c r="BX19" s="46">
        <f t="shared" si="15"/>
        <v>0</v>
      </c>
      <c r="BY19" s="46">
        <f t="shared" si="16"/>
        <v>0</v>
      </c>
      <c r="BZ19" s="46">
        <f t="shared" si="17"/>
        <v>0</v>
      </c>
      <c r="CA19" s="46">
        <f t="shared" si="18"/>
        <v>0</v>
      </c>
      <c r="CB19" s="46">
        <f t="shared" si="19"/>
        <v>0</v>
      </c>
      <c r="CC19" s="46">
        <f t="shared" si="20"/>
        <v>0</v>
      </c>
      <c r="CD19" s="46">
        <f t="shared" si="21"/>
        <v>0</v>
      </c>
      <c r="CE19" s="46">
        <f t="shared" si="22"/>
        <v>0</v>
      </c>
      <c r="CF19" s="46">
        <f t="shared" si="23"/>
        <v>0</v>
      </c>
      <c r="CG19" s="46">
        <f t="shared" si="24"/>
        <v>0</v>
      </c>
      <c r="CH19" s="46">
        <f t="shared" si="25"/>
        <v>0</v>
      </c>
      <c r="CI19" s="46">
        <f t="shared" si="26"/>
        <v>0</v>
      </c>
      <c r="CJ19" s="46">
        <f t="shared" si="27"/>
        <v>0</v>
      </c>
      <c r="CK19" s="46">
        <f t="shared" si="28"/>
        <v>0</v>
      </c>
      <c r="CL19" s="46">
        <f t="shared" si="29"/>
        <v>0</v>
      </c>
      <c r="CM19" s="46">
        <f t="shared" si="30"/>
        <v>0</v>
      </c>
      <c r="CN19" s="46">
        <f t="shared" si="31"/>
        <v>0</v>
      </c>
    </row>
    <row r="20" spans="1:92" x14ac:dyDescent="0.2">
      <c r="A20" s="8">
        <v>12</v>
      </c>
      <c r="B20" s="8" t="s">
        <v>250</v>
      </c>
      <c r="C20" s="8" t="s">
        <v>368</v>
      </c>
      <c r="D20" s="8" t="s">
        <v>251</v>
      </c>
      <c r="E20" s="8" t="s">
        <v>358</v>
      </c>
      <c r="F20" s="8" t="s">
        <v>157</v>
      </c>
      <c r="G20" s="95">
        <v>8</v>
      </c>
      <c r="H20" s="78">
        <v>75</v>
      </c>
      <c r="I20" s="78">
        <v>7.5</v>
      </c>
      <c r="M20" s="72">
        <v>12</v>
      </c>
      <c r="N20" s="72">
        <v>12</v>
      </c>
      <c r="O20" s="104">
        <v>0</v>
      </c>
      <c r="P20" s="81">
        <v>65</v>
      </c>
      <c r="Q20" s="81">
        <v>6.5</v>
      </c>
      <c r="R20" s="104">
        <v>4</v>
      </c>
      <c r="S20" s="81">
        <v>65</v>
      </c>
      <c r="T20" s="81">
        <v>6.5</v>
      </c>
      <c r="U20" s="73">
        <v>10</v>
      </c>
      <c r="V20" s="73">
        <v>10</v>
      </c>
      <c r="W20" s="95">
        <v>0</v>
      </c>
      <c r="X20" s="79">
        <v>73</v>
      </c>
      <c r="Y20" s="79">
        <v>7.5</v>
      </c>
      <c r="Z20" s="95">
        <v>4</v>
      </c>
      <c r="AA20" s="79">
        <v>73</v>
      </c>
      <c r="AB20" s="79">
        <v>7.5</v>
      </c>
      <c r="AC20" s="72">
        <v>10</v>
      </c>
      <c r="AD20" s="72">
        <v>10</v>
      </c>
      <c r="BC20" s="14">
        <f t="shared" si="0"/>
        <v>32</v>
      </c>
      <c r="BD20" s="28">
        <f>IF($O$4&gt;0,(LARGE(($N20,$V20,$AD20,$AL20,$AT20,$BB20),1)),"0")</f>
        <v>12</v>
      </c>
      <c r="BE20" s="28">
        <f t="shared" si="1"/>
        <v>20</v>
      </c>
      <c r="BK20" s="46">
        <f t="shared" si="2"/>
        <v>8</v>
      </c>
      <c r="BL20" s="46">
        <f t="shared" si="3"/>
        <v>75</v>
      </c>
      <c r="BM20" s="46">
        <f t="shared" si="4"/>
        <v>0</v>
      </c>
      <c r="BN20" s="46">
        <f t="shared" si="5"/>
        <v>0</v>
      </c>
      <c r="BO20" s="46">
        <f t="shared" si="6"/>
        <v>8</v>
      </c>
      <c r="BP20" s="46">
        <f t="shared" si="7"/>
        <v>0</v>
      </c>
      <c r="BQ20" s="46">
        <f t="shared" si="8"/>
        <v>65</v>
      </c>
      <c r="BR20" s="46">
        <f t="shared" si="9"/>
        <v>4</v>
      </c>
      <c r="BS20" s="46">
        <f t="shared" si="10"/>
        <v>65</v>
      </c>
      <c r="BT20" s="46">
        <f t="shared" si="11"/>
        <v>4</v>
      </c>
      <c r="BU20" s="46">
        <f t="shared" si="12"/>
        <v>0</v>
      </c>
      <c r="BV20" s="46">
        <f t="shared" si="13"/>
        <v>73</v>
      </c>
      <c r="BW20" s="46">
        <f t="shared" si="14"/>
        <v>4</v>
      </c>
      <c r="BX20" s="46">
        <f t="shared" si="15"/>
        <v>73</v>
      </c>
      <c r="BY20" s="46">
        <f t="shared" si="16"/>
        <v>4</v>
      </c>
      <c r="BZ20" s="46">
        <f t="shared" si="17"/>
        <v>0</v>
      </c>
      <c r="CA20" s="46">
        <f t="shared" si="18"/>
        <v>0</v>
      </c>
      <c r="CB20" s="46">
        <f t="shared" si="19"/>
        <v>0</v>
      </c>
      <c r="CC20" s="46">
        <f t="shared" si="20"/>
        <v>0</v>
      </c>
      <c r="CD20" s="46">
        <f t="shared" si="21"/>
        <v>0</v>
      </c>
      <c r="CE20" s="46">
        <f t="shared" si="22"/>
        <v>0</v>
      </c>
      <c r="CF20" s="46">
        <f t="shared" si="23"/>
        <v>0</v>
      </c>
      <c r="CG20" s="46">
        <f t="shared" si="24"/>
        <v>0</v>
      </c>
      <c r="CH20" s="46">
        <f t="shared" si="25"/>
        <v>0</v>
      </c>
      <c r="CI20" s="46">
        <f t="shared" si="26"/>
        <v>0</v>
      </c>
      <c r="CJ20" s="46">
        <f t="shared" si="27"/>
        <v>0</v>
      </c>
      <c r="CK20" s="46">
        <f t="shared" si="28"/>
        <v>0</v>
      </c>
      <c r="CL20" s="46">
        <f t="shared" si="29"/>
        <v>0</v>
      </c>
      <c r="CM20" s="46">
        <f t="shared" si="30"/>
        <v>0</v>
      </c>
      <c r="CN20" s="46">
        <f t="shared" si="31"/>
        <v>0</v>
      </c>
    </row>
    <row r="21" spans="1:92" x14ac:dyDescent="0.2">
      <c r="A21" s="8">
        <v>13</v>
      </c>
      <c r="B21" s="8" t="s">
        <v>262</v>
      </c>
      <c r="C21" s="8" t="s">
        <v>373</v>
      </c>
      <c r="D21" s="8" t="s">
        <v>263</v>
      </c>
      <c r="E21" s="8" t="s">
        <v>358</v>
      </c>
      <c r="F21" s="8" t="s">
        <v>166</v>
      </c>
      <c r="G21" s="95" t="s">
        <v>264</v>
      </c>
      <c r="I21" s="78">
        <v>7.5</v>
      </c>
      <c r="N21" s="72">
        <v>90</v>
      </c>
      <c r="O21" s="104">
        <v>0</v>
      </c>
      <c r="P21" s="81">
        <v>66</v>
      </c>
      <c r="Q21" s="81">
        <v>6.5</v>
      </c>
      <c r="R21" s="104">
        <v>8</v>
      </c>
      <c r="S21" s="81">
        <v>62.5</v>
      </c>
      <c r="T21" s="81">
        <v>6</v>
      </c>
      <c r="U21" s="73">
        <v>15</v>
      </c>
      <c r="V21" s="73">
        <v>15</v>
      </c>
      <c r="W21" s="95">
        <v>0</v>
      </c>
      <c r="X21" s="79">
        <v>70</v>
      </c>
      <c r="Y21" s="79">
        <v>7</v>
      </c>
      <c r="Z21" s="95">
        <v>0</v>
      </c>
      <c r="AA21" s="79">
        <v>69.5</v>
      </c>
      <c r="AB21" s="79">
        <v>6.5</v>
      </c>
      <c r="AC21" s="72">
        <v>6</v>
      </c>
      <c r="AD21" s="72">
        <v>6</v>
      </c>
      <c r="BC21" s="14">
        <f t="shared" si="0"/>
        <v>111</v>
      </c>
      <c r="BD21" s="28">
        <f>IF($O$4&gt;0,(LARGE(($N21,$V21,$AD21,$AL21,$AT21,$BB21),1)),"0")</f>
        <v>90</v>
      </c>
      <c r="BE21" s="28">
        <f t="shared" si="1"/>
        <v>21</v>
      </c>
      <c r="BK21" s="46">
        <f t="shared" si="2"/>
        <v>199</v>
      </c>
      <c r="BL21" s="46">
        <f t="shared" si="3"/>
        <v>0</v>
      </c>
      <c r="BM21" s="46">
        <f t="shared" si="4"/>
        <v>0</v>
      </c>
      <c r="BN21" s="46">
        <f t="shared" si="5"/>
        <v>0</v>
      </c>
      <c r="BO21" s="46">
        <f t="shared" si="6"/>
        <v>199</v>
      </c>
      <c r="BP21" s="46">
        <f t="shared" si="7"/>
        <v>0</v>
      </c>
      <c r="BQ21" s="46">
        <f t="shared" si="8"/>
        <v>66</v>
      </c>
      <c r="BR21" s="46">
        <f t="shared" si="9"/>
        <v>8</v>
      </c>
      <c r="BS21" s="46">
        <f t="shared" si="10"/>
        <v>62.5</v>
      </c>
      <c r="BT21" s="46">
        <f t="shared" si="11"/>
        <v>8</v>
      </c>
      <c r="BU21" s="46">
        <f t="shared" si="12"/>
        <v>0</v>
      </c>
      <c r="BV21" s="46">
        <f t="shared" si="13"/>
        <v>70</v>
      </c>
      <c r="BW21" s="46">
        <f t="shared" si="14"/>
        <v>0</v>
      </c>
      <c r="BX21" s="46">
        <f t="shared" si="15"/>
        <v>69.5</v>
      </c>
      <c r="BY21" s="46">
        <f t="shared" si="16"/>
        <v>0</v>
      </c>
      <c r="BZ21" s="46">
        <f t="shared" si="17"/>
        <v>0</v>
      </c>
      <c r="CA21" s="46">
        <f t="shared" si="18"/>
        <v>0</v>
      </c>
      <c r="CB21" s="46">
        <f t="shared" si="19"/>
        <v>0</v>
      </c>
      <c r="CC21" s="46">
        <f t="shared" si="20"/>
        <v>0</v>
      </c>
      <c r="CD21" s="46">
        <f t="shared" si="21"/>
        <v>0</v>
      </c>
      <c r="CE21" s="46">
        <f t="shared" si="22"/>
        <v>0</v>
      </c>
      <c r="CF21" s="46">
        <f t="shared" si="23"/>
        <v>0</v>
      </c>
      <c r="CG21" s="46">
        <f t="shared" si="24"/>
        <v>0</v>
      </c>
      <c r="CH21" s="46">
        <f t="shared" si="25"/>
        <v>0</v>
      </c>
      <c r="CI21" s="46">
        <f t="shared" si="26"/>
        <v>0</v>
      </c>
      <c r="CJ21" s="46">
        <f t="shared" si="27"/>
        <v>0</v>
      </c>
      <c r="CK21" s="46">
        <f t="shared" si="28"/>
        <v>0</v>
      </c>
      <c r="CL21" s="46">
        <f t="shared" si="29"/>
        <v>0</v>
      </c>
      <c r="CM21" s="46">
        <f t="shared" si="30"/>
        <v>0</v>
      </c>
      <c r="CN21" s="46">
        <f t="shared" si="31"/>
        <v>0</v>
      </c>
    </row>
    <row r="22" spans="1:92" x14ac:dyDescent="0.2">
      <c r="A22" s="8">
        <v>14</v>
      </c>
      <c r="B22" s="8" t="s">
        <v>245</v>
      </c>
      <c r="C22" s="8" t="s">
        <v>434</v>
      </c>
      <c r="D22" s="8" t="s">
        <v>246</v>
      </c>
      <c r="E22" s="8" t="s">
        <v>358</v>
      </c>
      <c r="F22" s="8" t="s">
        <v>247</v>
      </c>
      <c r="G22" s="95">
        <v>4</v>
      </c>
      <c r="H22" s="78">
        <v>75</v>
      </c>
      <c r="I22" s="78">
        <v>7.5</v>
      </c>
      <c r="M22" s="72">
        <v>9</v>
      </c>
      <c r="N22" s="72">
        <v>9</v>
      </c>
      <c r="O22" s="104">
        <v>0</v>
      </c>
      <c r="P22" s="81">
        <v>68</v>
      </c>
      <c r="Q22" s="81">
        <v>6.5</v>
      </c>
      <c r="R22" s="104">
        <v>8</v>
      </c>
      <c r="S22" s="81">
        <v>65</v>
      </c>
      <c r="T22" s="81">
        <v>6</v>
      </c>
      <c r="U22" s="73">
        <v>14</v>
      </c>
      <c r="V22" s="73">
        <v>14</v>
      </c>
      <c r="W22" s="95">
        <v>0</v>
      </c>
      <c r="X22" s="79">
        <v>65</v>
      </c>
      <c r="Y22" s="79">
        <v>6.5</v>
      </c>
      <c r="Z22" s="95">
        <v>4</v>
      </c>
      <c r="AA22" s="79">
        <v>65</v>
      </c>
      <c r="AB22" s="79">
        <v>6.5</v>
      </c>
      <c r="AC22" s="72">
        <v>12</v>
      </c>
      <c r="AD22" s="72">
        <v>12</v>
      </c>
      <c r="BC22" s="14">
        <f t="shared" si="0"/>
        <v>35</v>
      </c>
      <c r="BD22" s="28">
        <f>IF($O$4&gt;0,(LARGE(($N22,$V22,$AD22,$AL22,$AT22,$BB22),1)),"0")</f>
        <v>14</v>
      </c>
      <c r="BE22" s="28">
        <f t="shared" si="1"/>
        <v>21</v>
      </c>
      <c r="BK22" s="46">
        <f t="shared" si="2"/>
        <v>4</v>
      </c>
      <c r="BL22" s="46">
        <f t="shared" si="3"/>
        <v>75</v>
      </c>
      <c r="BM22" s="46">
        <f t="shared" si="4"/>
        <v>0</v>
      </c>
      <c r="BN22" s="46">
        <f t="shared" si="5"/>
        <v>0</v>
      </c>
      <c r="BO22" s="46">
        <f t="shared" si="6"/>
        <v>4</v>
      </c>
      <c r="BP22" s="46">
        <f t="shared" si="7"/>
        <v>0</v>
      </c>
      <c r="BQ22" s="46">
        <f t="shared" si="8"/>
        <v>68</v>
      </c>
      <c r="BR22" s="46">
        <f t="shared" si="9"/>
        <v>8</v>
      </c>
      <c r="BS22" s="46">
        <f t="shared" si="10"/>
        <v>65</v>
      </c>
      <c r="BT22" s="46">
        <f t="shared" si="11"/>
        <v>8</v>
      </c>
      <c r="BU22" s="46">
        <f t="shared" si="12"/>
        <v>0</v>
      </c>
      <c r="BV22" s="46">
        <f t="shared" si="13"/>
        <v>65</v>
      </c>
      <c r="BW22" s="46">
        <f t="shared" si="14"/>
        <v>4</v>
      </c>
      <c r="BX22" s="46">
        <f t="shared" si="15"/>
        <v>65</v>
      </c>
      <c r="BY22" s="46">
        <f t="shared" si="16"/>
        <v>4</v>
      </c>
      <c r="BZ22" s="46">
        <f t="shared" si="17"/>
        <v>0</v>
      </c>
      <c r="CA22" s="46">
        <f t="shared" si="18"/>
        <v>0</v>
      </c>
      <c r="CB22" s="46">
        <f t="shared" si="19"/>
        <v>0</v>
      </c>
      <c r="CC22" s="46">
        <f t="shared" si="20"/>
        <v>0</v>
      </c>
      <c r="CD22" s="46">
        <f t="shared" si="21"/>
        <v>0</v>
      </c>
      <c r="CE22" s="46">
        <f t="shared" si="22"/>
        <v>0</v>
      </c>
      <c r="CF22" s="46">
        <f t="shared" si="23"/>
        <v>0</v>
      </c>
      <c r="CG22" s="46">
        <f t="shared" si="24"/>
        <v>0</v>
      </c>
      <c r="CH22" s="46">
        <f t="shared" si="25"/>
        <v>0</v>
      </c>
      <c r="CI22" s="46">
        <f t="shared" si="26"/>
        <v>0</v>
      </c>
      <c r="CJ22" s="46">
        <f t="shared" si="27"/>
        <v>0</v>
      </c>
      <c r="CK22" s="46">
        <f t="shared" si="28"/>
        <v>0</v>
      </c>
      <c r="CL22" s="46">
        <f t="shared" si="29"/>
        <v>0</v>
      </c>
      <c r="CM22" s="46">
        <f t="shared" si="30"/>
        <v>0</v>
      </c>
      <c r="CN22" s="46">
        <f t="shared" si="31"/>
        <v>0</v>
      </c>
    </row>
    <row r="23" spans="1:92" x14ac:dyDescent="0.2">
      <c r="A23" s="8">
        <v>15</v>
      </c>
      <c r="B23" s="8" t="s">
        <v>248</v>
      </c>
      <c r="C23" s="8" t="s">
        <v>367</v>
      </c>
      <c r="D23" s="8" t="s">
        <v>249</v>
      </c>
      <c r="E23" s="8" t="s">
        <v>358</v>
      </c>
      <c r="F23" s="8" t="s">
        <v>184</v>
      </c>
      <c r="G23" s="95">
        <v>4</v>
      </c>
      <c r="H23" s="78">
        <v>66</v>
      </c>
      <c r="I23" s="78">
        <v>6.5</v>
      </c>
      <c r="M23" s="72">
        <v>11</v>
      </c>
      <c r="N23" s="72">
        <v>11</v>
      </c>
      <c r="O23" s="104">
        <v>4</v>
      </c>
      <c r="P23" s="81">
        <v>63.5</v>
      </c>
      <c r="Q23" s="81">
        <v>6.5</v>
      </c>
      <c r="U23" s="73">
        <v>17</v>
      </c>
      <c r="V23" s="73">
        <v>17</v>
      </c>
      <c r="W23" s="95">
        <v>4</v>
      </c>
      <c r="X23" s="79">
        <v>71</v>
      </c>
      <c r="Y23" s="79">
        <v>7</v>
      </c>
      <c r="AC23" s="72">
        <v>14</v>
      </c>
      <c r="AD23" s="72">
        <v>14</v>
      </c>
      <c r="BC23" s="14">
        <f t="shared" si="0"/>
        <v>42</v>
      </c>
      <c r="BD23" s="28">
        <f>IF($O$4&gt;0,(LARGE(($N23,$V23,$AD23,$AL23,$AT23,$BB23),1)),"0")</f>
        <v>17</v>
      </c>
      <c r="BE23" s="28">
        <f t="shared" si="1"/>
        <v>25</v>
      </c>
      <c r="BK23" s="46">
        <f t="shared" si="2"/>
        <v>4</v>
      </c>
      <c r="BL23" s="46">
        <f t="shared" si="3"/>
        <v>66</v>
      </c>
      <c r="BM23" s="46">
        <f t="shared" si="4"/>
        <v>0</v>
      </c>
      <c r="BN23" s="46">
        <f t="shared" si="5"/>
        <v>0</v>
      </c>
      <c r="BO23" s="46">
        <f t="shared" si="6"/>
        <v>4</v>
      </c>
      <c r="BP23" s="46">
        <f t="shared" si="7"/>
        <v>4</v>
      </c>
      <c r="BQ23" s="46">
        <f t="shared" si="8"/>
        <v>63.5</v>
      </c>
      <c r="BR23" s="46">
        <f t="shared" si="9"/>
        <v>0</v>
      </c>
      <c r="BS23" s="46">
        <f t="shared" si="10"/>
        <v>0</v>
      </c>
      <c r="BT23" s="46">
        <f t="shared" si="11"/>
        <v>4</v>
      </c>
      <c r="BU23" s="46">
        <f t="shared" si="12"/>
        <v>4</v>
      </c>
      <c r="BV23" s="46">
        <f t="shared" si="13"/>
        <v>71</v>
      </c>
      <c r="BW23" s="46">
        <f t="shared" si="14"/>
        <v>0</v>
      </c>
      <c r="BX23" s="46">
        <f t="shared" si="15"/>
        <v>0</v>
      </c>
      <c r="BY23" s="46">
        <f t="shared" si="16"/>
        <v>4</v>
      </c>
      <c r="BZ23" s="46">
        <f t="shared" si="17"/>
        <v>0</v>
      </c>
      <c r="CA23" s="46">
        <f t="shared" si="18"/>
        <v>0</v>
      </c>
      <c r="CB23" s="46">
        <f t="shared" si="19"/>
        <v>0</v>
      </c>
      <c r="CC23" s="46">
        <f t="shared" si="20"/>
        <v>0</v>
      </c>
      <c r="CD23" s="46">
        <f t="shared" si="21"/>
        <v>0</v>
      </c>
      <c r="CE23" s="46">
        <f t="shared" si="22"/>
        <v>0</v>
      </c>
      <c r="CF23" s="46">
        <f t="shared" si="23"/>
        <v>0</v>
      </c>
      <c r="CG23" s="46">
        <f t="shared" si="24"/>
        <v>0</v>
      </c>
      <c r="CH23" s="46">
        <f t="shared" si="25"/>
        <v>0</v>
      </c>
      <c r="CI23" s="46">
        <f t="shared" si="26"/>
        <v>0</v>
      </c>
      <c r="CJ23" s="46">
        <f t="shared" si="27"/>
        <v>0</v>
      </c>
      <c r="CK23" s="46">
        <f t="shared" si="28"/>
        <v>0</v>
      </c>
      <c r="CL23" s="46">
        <f t="shared" si="29"/>
        <v>0</v>
      </c>
      <c r="CM23" s="46">
        <f t="shared" si="30"/>
        <v>0</v>
      </c>
      <c r="CN23" s="46">
        <f t="shared" si="31"/>
        <v>0</v>
      </c>
    </row>
    <row r="24" spans="1:92" x14ac:dyDescent="0.2">
      <c r="A24" s="8">
        <v>16</v>
      </c>
      <c r="B24" s="8" t="s">
        <v>265</v>
      </c>
      <c r="C24" s="8" t="s">
        <v>357</v>
      </c>
      <c r="D24" s="8" t="s">
        <v>266</v>
      </c>
      <c r="E24" s="8" t="s">
        <v>358</v>
      </c>
      <c r="F24" s="8" t="s">
        <v>166</v>
      </c>
      <c r="G24" s="95" t="s">
        <v>226</v>
      </c>
      <c r="N24" s="72">
        <v>90</v>
      </c>
      <c r="O24" s="104">
        <v>4</v>
      </c>
      <c r="P24" s="81">
        <v>60.5</v>
      </c>
      <c r="Q24" s="81">
        <v>6</v>
      </c>
      <c r="U24" s="73">
        <v>18</v>
      </c>
      <c r="V24" s="73">
        <v>18</v>
      </c>
      <c r="W24" s="95">
        <v>0</v>
      </c>
      <c r="X24" s="79">
        <v>62.5</v>
      </c>
      <c r="Y24" s="79">
        <v>6</v>
      </c>
      <c r="Z24" s="95">
        <v>0</v>
      </c>
      <c r="AA24" s="79">
        <v>65</v>
      </c>
      <c r="AB24" s="79">
        <v>6.5</v>
      </c>
      <c r="AC24" s="72">
        <v>9</v>
      </c>
      <c r="AD24" s="72">
        <v>9</v>
      </c>
      <c r="BC24" s="14">
        <f t="shared" si="0"/>
        <v>117</v>
      </c>
      <c r="BD24" s="28">
        <f>IF($O$4&gt;0,(LARGE(($N24,$V24,$AD24,$AL24,$AT24,$BB24),1)),"0")</f>
        <v>90</v>
      </c>
      <c r="BE24" s="28">
        <f t="shared" si="1"/>
        <v>27</v>
      </c>
      <c r="BK24" s="46">
        <f t="shared" si="2"/>
        <v>199</v>
      </c>
      <c r="BL24" s="46">
        <f t="shared" si="3"/>
        <v>0</v>
      </c>
      <c r="BM24" s="46">
        <f t="shared" si="4"/>
        <v>0</v>
      </c>
      <c r="BN24" s="46">
        <f t="shared" si="5"/>
        <v>0</v>
      </c>
      <c r="BO24" s="46">
        <f t="shared" si="6"/>
        <v>199</v>
      </c>
      <c r="BP24" s="46">
        <f t="shared" si="7"/>
        <v>4</v>
      </c>
      <c r="BQ24" s="46">
        <f t="shared" si="8"/>
        <v>60.5</v>
      </c>
      <c r="BR24" s="46">
        <f t="shared" si="9"/>
        <v>0</v>
      </c>
      <c r="BS24" s="46">
        <f t="shared" si="10"/>
        <v>0</v>
      </c>
      <c r="BT24" s="46">
        <f t="shared" si="11"/>
        <v>4</v>
      </c>
      <c r="BU24" s="46">
        <f t="shared" si="12"/>
        <v>0</v>
      </c>
      <c r="BV24" s="46">
        <f t="shared" si="13"/>
        <v>62.5</v>
      </c>
      <c r="BW24" s="46">
        <f t="shared" si="14"/>
        <v>0</v>
      </c>
      <c r="BX24" s="46">
        <f t="shared" si="15"/>
        <v>65</v>
      </c>
      <c r="BY24" s="46">
        <f t="shared" si="16"/>
        <v>0</v>
      </c>
      <c r="BZ24" s="46">
        <f t="shared" si="17"/>
        <v>0</v>
      </c>
      <c r="CA24" s="46">
        <f t="shared" si="18"/>
        <v>0</v>
      </c>
      <c r="CB24" s="46">
        <f t="shared" si="19"/>
        <v>0</v>
      </c>
      <c r="CC24" s="46">
        <f t="shared" si="20"/>
        <v>0</v>
      </c>
      <c r="CD24" s="46">
        <f t="shared" si="21"/>
        <v>0</v>
      </c>
      <c r="CE24" s="46">
        <f t="shared" si="22"/>
        <v>0</v>
      </c>
      <c r="CF24" s="46">
        <f t="shared" si="23"/>
        <v>0</v>
      </c>
      <c r="CG24" s="46">
        <f t="shared" si="24"/>
        <v>0</v>
      </c>
      <c r="CH24" s="46">
        <f t="shared" si="25"/>
        <v>0</v>
      </c>
      <c r="CI24" s="46">
        <f t="shared" si="26"/>
        <v>0</v>
      </c>
      <c r="CJ24" s="46">
        <f t="shared" si="27"/>
        <v>0</v>
      </c>
      <c r="CK24" s="46">
        <f t="shared" si="28"/>
        <v>0</v>
      </c>
      <c r="CL24" s="46">
        <f t="shared" si="29"/>
        <v>0</v>
      </c>
      <c r="CM24" s="46">
        <f t="shared" si="30"/>
        <v>0</v>
      </c>
      <c r="CN24" s="46">
        <f t="shared" si="31"/>
        <v>0</v>
      </c>
    </row>
    <row r="25" spans="1:92" x14ac:dyDescent="0.2">
      <c r="A25" s="8">
        <v>17</v>
      </c>
      <c r="B25" s="8" t="s">
        <v>405</v>
      </c>
      <c r="C25" s="8" t="s">
        <v>433</v>
      </c>
      <c r="D25" s="8" t="s">
        <v>406</v>
      </c>
      <c r="E25" s="8" t="s">
        <v>358</v>
      </c>
      <c r="F25" s="8" t="s">
        <v>181</v>
      </c>
      <c r="N25" s="72">
        <v>99</v>
      </c>
      <c r="O25" s="104">
        <v>0</v>
      </c>
      <c r="P25" s="81">
        <v>66</v>
      </c>
      <c r="Q25" s="81">
        <v>6.5</v>
      </c>
      <c r="R25" s="104">
        <v>4</v>
      </c>
      <c r="S25" s="81">
        <v>63</v>
      </c>
      <c r="T25" s="81">
        <v>6</v>
      </c>
      <c r="U25" s="73">
        <v>11</v>
      </c>
      <c r="V25" s="73">
        <v>11</v>
      </c>
      <c r="W25" s="95">
        <v>4</v>
      </c>
      <c r="X25" s="79">
        <v>61</v>
      </c>
      <c r="Y25" s="79">
        <v>6</v>
      </c>
      <c r="AC25" s="72">
        <v>18</v>
      </c>
      <c r="AD25" s="72">
        <v>18</v>
      </c>
      <c r="BC25" s="14">
        <f t="shared" si="0"/>
        <v>128</v>
      </c>
      <c r="BD25" s="28">
        <f>IF($O$4&gt;0,(LARGE(($N25,$V25,$AD25,$AL25,$AT25,$BB25),1)),"0")</f>
        <v>99</v>
      </c>
      <c r="BE25" s="28">
        <f t="shared" si="1"/>
        <v>29</v>
      </c>
      <c r="BK25" s="46">
        <f t="shared" si="2"/>
        <v>0</v>
      </c>
      <c r="BL25" s="46">
        <f t="shared" si="3"/>
        <v>0</v>
      </c>
      <c r="BM25" s="46">
        <f t="shared" si="4"/>
        <v>0</v>
      </c>
      <c r="BN25" s="46">
        <f t="shared" si="5"/>
        <v>0</v>
      </c>
      <c r="BO25" s="46">
        <f t="shared" si="6"/>
        <v>0</v>
      </c>
      <c r="BP25" s="46">
        <f t="shared" si="7"/>
        <v>0</v>
      </c>
      <c r="BQ25" s="46">
        <f t="shared" si="8"/>
        <v>66</v>
      </c>
      <c r="BR25" s="46">
        <f t="shared" si="9"/>
        <v>4</v>
      </c>
      <c r="BS25" s="46">
        <f t="shared" si="10"/>
        <v>63</v>
      </c>
      <c r="BT25" s="46">
        <f t="shared" si="11"/>
        <v>4</v>
      </c>
      <c r="BU25" s="46">
        <f t="shared" si="12"/>
        <v>4</v>
      </c>
      <c r="BV25" s="46">
        <f t="shared" si="13"/>
        <v>61</v>
      </c>
      <c r="BW25" s="46">
        <f t="shared" si="14"/>
        <v>0</v>
      </c>
      <c r="BX25" s="46">
        <f t="shared" si="15"/>
        <v>0</v>
      </c>
      <c r="BY25" s="46">
        <f t="shared" si="16"/>
        <v>4</v>
      </c>
      <c r="BZ25" s="46">
        <f t="shared" si="17"/>
        <v>0</v>
      </c>
      <c r="CA25" s="46">
        <f t="shared" si="18"/>
        <v>0</v>
      </c>
      <c r="CB25" s="46">
        <f t="shared" si="19"/>
        <v>0</v>
      </c>
      <c r="CC25" s="46">
        <f t="shared" si="20"/>
        <v>0</v>
      </c>
      <c r="CD25" s="46">
        <f t="shared" si="21"/>
        <v>0</v>
      </c>
      <c r="CE25" s="46">
        <f t="shared" si="22"/>
        <v>0</v>
      </c>
      <c r="CF25" s="46">
        <f t="shared" si="23"/>
        <v>0</v>
      </c>
      <c r="CG25" s="46">
        <f t="shared" si="24"/>
        <v>0</v>
      </c>
      <c r="CH25" s="46">
        <f t="shared" si="25"/>
        <v>0</v>
      </c>
      <c r="CI25" s="46">
        <f t="shared" si="26"/>
        <v>0</v>
      </c>
      <c r="CJ25" s="46">
        <f t="shared" si="27"/>
        <v>0</v>
      </c>
      <c r="CK25" s="46">
        <f t="shared" si="28"/>
        <v>0</v>
      </c>
      <c r="CL25" s="46">
        <f t="shared" si="29"/>
        <v>0</v>
      </c>
      <c r="CM25" s="46">
        <f t="shared" si="30"/>
        <v>0</v>
      </c>
      <c r="CN25" s="46">
        <f t="shared" si="31"/>
        <v>0</v>
      </c>
    </row>
    <row r="26" spans="1:92" x14ac:dyDescent="0.2">
      <c r="A26" s="8">
        <v>18</v>
      </c>
      <c r="B26" s="8" t="s">
        <v>409</v>
      </c>
      <c r="C26" s="8" t="s">
        <v>436</v>
      </c>
      <c r="D26" s="8" t="s">
        <v>410</v>
      </c>
      <c r="E26" s="8" t="s">
        <v>358</v>
      </c>
      <c r="F26" s="8" t="s">
        <v>411</v>
      </c>
      <c r="N26" s="72">
        <v>99</v>
      </c>
      <c r="O26" s="104">
        <v>5</v>
      </c>
      <c r="P26" s="81">
        <v>75</v>
      </c>
      <c r="Q26" s="81">
        <v>7.5</v>
      </c>
      <c r="U26" s="73">
        <v>20</v>
      </c>
      <c r="V26" s="73">
        <v>20</v>
      </c>
      <c r="W26" s="95">
        <v>0</v>
      </c>
      <c r="X26" s="79">
        <v>70</v>
      </c>
      <c r="Y26" s="79">
        <v>7</v>
      </c>
      <c r="Z26" s="95">
        <v>4</v>
      </c>
      <c r="AA26" s="79">
        <v>68</v>
      </c>
      <c r="AB26" s="79">
        <v>6.5</v>
      </c>
      <c r="AC26" s="72">
        <v>11</v>
      </c>
      <c r="AD26" s="72">
        <v>11</v>
      </c>
      <c r="BC26" s="14">
        <f t="shared" si="0"/>
        <v>130</v>
      </c>
      <c r="BD26" s="28">
        <f>IF($O$4&gt;0,(LARGE(($N26,$V26,$AD26,$AL26,$AT26,$BB26),1)),"0")</f>
        <v>99</v>
      </c>
      <c r="BE26" s="28">
        <f t="shared" si="1"/>
        <v>31</v>
      </c>
      <c r="BK26" s="46">
        <f t="shared" si="2"/>
        <v>0</v>
      </c>
      <c r="BL26" s="46">
        <f t="shared" si="3"/>
        <v>0</v>
      </c>
      <c r="BM26" s="46">
        <f t="shared" si="4"/>
        <v>0</v>
      </c>
      <c r="BN26" s="46">
        <f t="shared" si="5"/>
        <v>0</v>
      </c>
      <c r="BO26" s="46">
        <f t="shared" si="6"/>
        <v>0</v>
      </c>
      <c r="BP26" s="46">
        <f t="shared" si="7"/>
        <v>5</v>
      </c>
      <c r="BQ26" s="46">
        <f t="shared" si="8"/>
        <v>75</v>
      </c>
      <c r="BR26" s="46">
        <f t="shared" si="9"/>
        <v>0</v>
      </c>
      <c r="BS26" s="46">
        <f t="shared" si="10"/>
        <v>0</v>
      </c>
      <c r="BT26" s="46">
        <f t="shared" si="11"/>
        <v>5</v>
      </c>
      <c r="BU26" s="46">
        <f t="shared" si="12"/>
        <v>0</v>
      </c>
      <c r="BV26" s="46">
        <f t="shared" si="13"/>
        <v>70</v>
      </c>
      <c r="BW26" s="46">
        <f t="shared" si="14"/>
        <v>4</v>
      </c>
      <c r="BX26" s="46">
        <f t="shared" si="15"/>
        <v>68</v>
      </c>
      <c r="BY26" s="46">
        <f t="shared" si="16"/>
        <v>4</v>
      </c>
      <c r="BZ26" s="46">
        <f t="shared" si="17"/>
        <v>0</v>
      </c>
      <c r="CA26" s="46">
        <f t="shared" si="18"/>
        <v>0</v>
      </c>
      <c r="CB26" s="46">
        <f t="shared" si="19"/>
        <v>0</v>
      </c>
      <c r="CC26" s="46">
        <f t="shared" si="20"/>
        <v>0</v>
      </c>
      <c r="CD26" s="46">
        <f t="shared" si="21"/>
        <v>0</v>
      </c>
      <c r="CE26" s="46">
        <f t="shared" si="22"/>
        <v>0</v>
      </c>
      <c r="CF26" s="46">
        <f t="shared" si="23"/>
        <v>0</v>
      </c>
      <c r="CG26" s="46">
        <f t="shared" si="24"/>
        <v>0</v>
      </c>
      <c r="CH26" s="46">
        <f t="shared" si="25"/>
        <v>0</v>
      </c>
      <c r="CI26" s="46">
        <f t="shared" si="26"/>
        <v>0</v>
      </c>
      <c r="CJ26" s="46">
        <f t="shared" si="27"/>
        <v>0</v>
      </c>
      <c r="CK26" s="46">
        <f t="shared" si="28"/>
        <v>0</v>
      </c>
      <c r="CL26" s="46">
        <f t="shared" si="29"/>
        <v>0</v>
      </c>
      <c r="CM26" s="46">
        <f t="shared" si="30"/>
        <v>0</v>
      </c>
      <c r="CN26" s="46">
        <f t="shared" si="31"/>
        <v>0</v>
      </c>
    </row>
    <row r="27" spans="1:92" x14ac:dyDescent="0.2">
      <c r="A27" s="8">
        <v>19</v>
      </c>
      <c r="B27" s="8" t="s">
        <v>412</v>
      </c>
      <c r="C27" s="8" t="s">
        <v>437</v>
      </c>
      <c r="D27" s="8" t="s">
        <v>413</v>
      </c>
      <c r="E27" s="8" t="s">
        <v>358</v>
      </c>
      <c r="F27" s="8" t="s">
        <v>143</v>
      </c>
      <c r="N27" s="72">
        <v>99</v>
      </c>
      <c r="O27" s="104">
        <v>12</v>
      </c>
      <c r="P27" s="81">
        <v>60</v>
      </c>
      <c r="Q27" s="81">
        <v>6</v>
      </c>
      <c r="U27" s="73">
        <v>21</v>
      </c>
      <c r="V27" s="73">
        <v>21</v>
      </c>
      <c r="W27" s="95">
        <v>4</v>
      </c>
      <c r="X27" s="79">
        <v>65.5</v>
      </c>
      <c r="Y27" s="79">
        <v>6.5</v>
      </c>
      <c r="AC27" s="72">
        <v>17</v>
      </c>
      <c r="AD27" s="72">
        <v>17</v>
      </c>
      <c r="BC27" s="14">
        <f t="shared" si="0"/>
        <v>137</v>
      </c>
      <c r="BD27" s="28">
        <f>IF($O$4&gt;0,(LARGE(($N27,$V27,$AD27,$AL27,$AT27,$BB27),1)),"0")</f>
        <v>99</v>
      </c>
      <c r="BE27" s="28">
        <f t="shared" si="1"/>
        <v>38</v>
      </c>
      <c r="BK27" s="46">
        <f t="shared" si="2"/>
        <v>0</v>
      </c>
      <c r="BL27" s="46">
        <f t="shared" si="3"/>
        <v>0</v>
      </c>
      <c r="BM27" s="46">
        <f t="shared" si="4"/>
        <v>0</v>
      </c>
      <c r="BN27" s="46">
        <f t="shared" si="5"/>
        <v>0</v>
      </c>
      <c r="BO27" s="46">
        <f t="shared" si="6"/>
        <v>0</v>
      </c>
      <c r="BP27" s="46">
        <f t="shared" si="7"/>
        <v>12</v>
      </c>
      <c r="BQ27" s="46">
        <f t="shared" si="8"/>
        <v>60</v>
      </c>
      <c r="BR27" s="46">
        <f t="shared" si="9"/>
        <v>0</v>
      </c>
      <c r="BS27" s="46">
        <f t="shared" si="10"/>
        <v>0</v>
      </c>
      <c r="BT27" s="46">
        <f t="shared" si="11"/>
        <v>12</v>
      </c>
      <c r="BU27" s="46">
        <f t="shared" si="12"/>
        <v>4</v>
      </c>
      <c r="BV27" s="46">
        <f t="shared" si="13"/>
        <v>65.5</v>
      </c>
      <c r="BW27" s="46">
        <f t="shared" si="14"/>
        <v>0</v>
      </c>
      <c r="BX27" s="46">
        <f t="shared" si="15"/>
        <v>0</v>
      </c>
      <c r="BY27" s="46">
        <f t="shared" si="16"/>
        <v>4</v>
      </c>
      <c r="BZ27" s="46">
        <f t="shared" si="17"/>
        <v>0</v>
      </c>
      <c r="CA27" s="46">
        <f t="shared" si="18"/>
        <v>0</v>
      </c>
      <c r="CB27" s="46">
        <f t="shared" si="19"/>
        <v>0</v>
      </c>
      <c r="CC27" s="46">
        <f t="shared" si="20"/>
        <v>0</v>
      </c>
      <c r="CD27" s="46">
        <f t="shared" si="21"/>
        <v>0</v>
      </c>
      <c r="CE27" s="46">
        <f t="shared" si="22"/>
        <v>0</v>
      </c>
      <c r="CF27" s="46">
        <f t="shared" si="23"/>
        <v>0</v>
      </c>
      <c r="CG27" s="46">
        <f t="shared" si="24"/>
        <v>0</v>
      </c>
      <c r="CH27" s="46">
        <f t="shared" si="25"/>
        <v>0</v>
      </c>
      <c r="CI27" s="46">
        <f t="shared" si="26"/>
        <v>0</v>
      </c>
      <c r="CJ27" s="46">
        <f t="shared" si="27"/>
        <v>0</v>
      </c>
      <c r="CK27" s="46">
        <f t="shared" si="28"/>
        <v>0</v>
      </c>
      <c r="CL27" s="46">
        <f t="shared" si="29"/>
        <v>0</v>
      </c>
      <c r="CM27" s="46">
        <f t="shared" si="30"/>
        <v>0</v>
      </c>
      <c r="CN27" s="46">
        <f t="shared" si="31"/>
        <v>0</v>
      </c>
    </row>
    <row r="28" spans="1:92" x14ac:dyDescent="0.2">
      <c r="A28" s="8">
        <v>20</v>
      </c>
      <c r="B28" s="8" t="s">
        <v>407</v>
      </c>
      <c r="C28" s="8" t="s">
        <v>435</v>
      </c>
      <c r="D28" s="8" t="s">
        <v>408</v>
      </c>
      <c r="E28" s="8" t="s">
        <v>358</v>
      </c>
      <c r="F28" s="8" t="s">
        <v>149</v>
      </c>
      <c r="N28" s="72">
        <v>99</v>
      </c>
      <c r="O28" s="104">
        <v>4</v>
      </c>
      <c r="P28" s="81">
        <v>67</v>
      </c>
      <c r="Q28" s="81">
        <v>6.5</v>
      </c>
      <c r="U28" s="73">
        <v>16</v>
      </c>
      <c r="V28" s="73">
        <v>16</v>
      </c>
      <c r="W28" s="120" t="s">
        <v>221</v>
      </c>
      <c r="AD28" s="72">
        <v>90</v>
      </c>
      <c r="BC28" s="14">
        <f t="shared" si="0"/>
        <v>205</v>
      </c>
      <c r="BD28" s="28">
        <f>IF($O$4&gt;0,(LARGE(($N28,$V28,$AD28,$AL28,$AT28,$BB28),1)),"0")</f>
        <v>99</v>
      </c>
      <c r="BE28" s="28">
        <f t="shared" si="1"/>
        <v>106</v>
      </c>
      <c r="BK28" s="46">
        <f t="shared" si="2"/>
        <v>0</v>
      </c>
      <c r="BL28" s="46">
        <f t="shared" si="3"/>
        <v>0</v>
      </c>
      <c r="BM28" s="46">
        <f t="shared" si="4"/>
        <v>0</v>
      </c>
      <c r="BN28" s="46">
        <f t="shared" si="5"/>
        <v>0</v>
      </c>
      <c r="BO28" s="46">
        <f t="shared" si="6"/>
        <v>0</v>
      </c>
      <c r="BP28" s="46">
        <f t="shared" si="7"/>
        <v>4</v>
      </c>
      <c r="BQ28" s="46">
        <f t="shared" si="8"/>
        <v>67</v>
      </c>
      <c r="BR28" s="46">
        <f t="shared" si="9"/>
        <v>0</v>
      </c>
      <c r="BS28" s="46">
        <f t="shared" si="10"/>
        <v>0</v>
      </c>
      <c r="BT28" s="46">
        <f t="shared" si="11"/>
        <v>4</v>
      </c>
      <c r="BU28" s="46">
        <f t="shared" si="12"/>
        <v>199</v>
      </c>
      <c r="BV28" s="46">
        <f t="shared" si="13"/>
        <v>0</v>
      </c>
      <c r="BW28" s="46">
        <f t="shared" si="14"/>
        <v>0</v>
      </c>
      <c r="BX28" s="46">
        <f t="shared" si="15"/>
        <v>0</v>
      </c>
      <c r="BY28" s="46">
        <f t="shared" si="16"/>
        <v>199</v>
      </c>
      <c r="BZ28" s="46">
        <f t="shared" si="17"/>
        <v>0</v>
      </c>
      <c r="CA28" s="46">
        <f t="shared" si="18"/>
        <v>0</v>
      </c>
      <c r="CB28" s="46">
        <f t="shared" si="19"/>
        <v>0</v>
      </c>
      <c r="CC28" s="46">
        <f t="shared" si="20"/>
        <v>0</v>
      </c>
      <c r="CD28" s="46">
        <f t="shared" si="21"/>
        <v>0</v>
      </c>
      <c r="CE28" s="46">
        <f t="shared" si="22"/>
        <v>0</v>
      </c>
      <c r="CF28" s="46">
        <f t="shared" si="23"/>
        <v>0</v>
      </c>
      <c r="CG28" s="46">
        <f t="shared" si="24"/>
        <v>0</v>
      </c>
      <c r="CH28" s="46">
        <f t="shared" si="25"/>
        <v>0</v>
      </c>
      <c r="CI28" s="46">
        <f t="shared" si="26"/>
        <v>0</v>
      </c>
      <c r="CJ28" s="46">
        <f t="shared" si="27"/>
        <v>0</v>
      </c>
      <c r="CK28" s="46">
        <f t="shared" si="28"/>
        <v>0</v>
      </c>
      <c r="CL28" s="46">
        <f t="shared" si="29"/>
        <v>0</v>
      </c>
      <c r="CM28" s="46">
        <f t="shared" si="30"/>
        <v>0</v>
      </c>
      <c r="CN28" s="46">
        <f t="shared" si="31"/>
        <v>0</v>
      </c>
    </row>
    <row r="29" spans="1:92" x14ac:dyDescent="0.2">
      <c r="A29" s="8">
        <v>21</v>
      </c>
      <c r="B29" s="8" t="s">
        <v>241</v>
      </c>
      <c r="C29" s="8" t="s">
        <v>365</v>
      </c>
      <c r="D29" s="8" t="s">
        <v>242</v>
      </c>
      <c r="E29" s="8" t="s">
        <v>358</v>
      </c>
      <c r="F29" s="8" t="s">
        <v>166</v>
      </c>
      <c r="G29" s="95">
        <v>0</v>
      </c>
      <c r="H29" s="78">
        <v>71</v>
      </c>
      <c r="I29" s="78">
        <v>7</v>
      </c>
      <c r="J29" s="101" t="s">
        <v>221</v>
      </c>
      <c r="M29" s="72">
        <v>8</v>
      </c>
      <c r="N29" s="72">
        <v>8</v>
      </c>
      <c r="V29" s="73">
        <v>99</v>
      </c>
      <c r="AD29" s="72">
        <v>99</v>
      </c>
      <c r="BC29" s="14">
        <f t="shared" si="0"/>
        <v>206</v>
      </c>
      <c r="BD29" s="28">
        <f>IF($O$4&gt;0,(LARGE(($N29,$V29,$AD29,$AL29,$AT29,$BB29),1)),"0")</f>
        <v>99</v>
      </c>
      <c r="BE29" s="28">
        <f t="shared" si="1"/>
        <v>107</v>
      </c>
      <c r="BK29" s="46">
        <f t="shared" si="2"/>
        <v>0</v>
      </c>
      <c r="BL29" s="46">
        <f t="shared" si="3"/>
        <v>71</v>
      </c>
      <c r="BM29" s="46">
        <f t="shared" si="4"/>
        <v>199</v>
      </c>
      <c r="BN29" s="46">
        <f t="shared" si="5"/>
        <v>0</v>
      </c>
      <c r="BO29" s="46">
        <f t="shared" si="6"/>
        <v>199</v>
      </c>
      <c r="BP29" s="46">
        <f t="shared" si="7"/>
        <v>0</v>
      </c>
      <c r="BQ29" s="46">
        <f t="shared" si="8"/>
        <v>0</v>
      </c>
      <c r="BR29" s="46">
        <f t="shared" si="9"/>
        <v>0</v>
      </c>
      <c r="BS29" s="46">
        <f t="shared" si="10"/>
        <v>0</v>
      </c>
      <c r="BT29" s="46">
        <f t="shared" si="11"/>
        <v>0</v>
      </c>
      <c r="BU29" s="46">
        <f t="shared" si="12"/>
        <v>0</v>
      </c>
      <c r="BV29" s="46">
        <f t="shared" si="13"/>
        <v>0</v>
      </c>
      <c r="BW29" s="46">
        <f t="shared" si="14"/>
        <v>0</v>
      </c>
      <c r="BX29" s="46">
        <f t="shared" si="15"/>
        <v>0</v>
      </c>
      <c r="BY29" s="46">
        <f t="shared" si="16"/>
        <v>0</v>
      </c>
      <c r="BZ29" s="46">
        <f t="shared" si="17"/>
        <v>0</v>
      </c>
      <c r="CA29" s="46">
        <f t="shared" si="18"/>
        <v>0</v>
      </c>
      <c r="CB29" s="46">
        <f t="shared" si="19"/>
        <v>0</v>
      </c>
      <c r="CC29" s="46">
        <f t="shared" si="20"/>
        <v>0</v>
      </c>
      <c r="CD29" s="46">
        <f t="shared" si="21"/>
        <v>0</v>
      </c>
      <c r="CE29" s="46">
        <f t="shared" si="22"/>
        <v>0</v>
      </c>
      <c r="CF29" s="46">
        <f t="shared" si="23"/>
        <v>0</v>
      </c>
      <c r="CG29" s="46">
        <f t="shared" si="24"/>
        <v>0</v>
      </c>
      <c r="CH29" s="46">
        <f t="shared" si="25"/>
        <v>0</v>
      </c>
      <c r="CI29" s="46">
        <f t="shared" si="26"/>
        <v>0</v>
      </c>
      <c r="CJ29" s="46">
        <f t="shared" si="27"/>
        <v>0</v>
      </c>
      <c r="CK29" s="46">
        <f t="shared" si="28"/>
        <v>0</v>
      </c>
      <c r="CL29" s="46">
        <f t="shared" si="29"/>
        <v>0</v>
      </c>
      <c r="CM29" s="46">
        <f t="shared" si="30"/>
        <v>0</v>
      </c>
      <c r="CN29" s="46">
        <f t="shared" si="31"/>
        <v>0</v>
      </c>
    </row>
    <row r="30" spans="1:92" x14ac:dyDescent="0.2">
      <c r="A30" s="8">
        <v>22</v>
      </c>
      <c r="B30" s="8" t="s">
        <v>243</v>
      </c>
      <c r="C30" s="8" t="s">
        <v>366</v>
      </c>
      <c r="D30" s="8" t="s">
        <v>244</v>
      </c>
      <c r="E30" s="8" t="s">
        <v>358</v>
      </c>
      <c r="F30" s="8" t="s">
        <v>214</v>
      </c>
      <c r="G30" s="95">
        <v>4</v>
      </c>
      <c r="H30" s="78">
        <v>75</v>
      </c>
      <c r="I30" s="78">
        <v>7.5</v>
      </c>
      <c r="M30" s="72">
        <v>9</v>
      </c>
      <c r="N30" s="72">
        <v>9</v>
      </c>
      <c r="V30" s="73">
        <v>99</v>
      </c>
      <c r="AD30" s="72">
        <v>99</v>
      </c>
      <c r="BC30" s="14">
        <f t="shared" si="0"/>
        <v>207</v>
      </c>
      <c r="BD30" s="28">
        <f>IF($O$4&gt;0,(LARGE(($N30,$V30,$AD30,$AL30,$AT30,$BB30),1)),"0")</f>
        <v>99</v>
      </c>
      <c r="BE30" s="28">
        <f t="shared" si="1"/>
        <v>108</v>
      </c>
      <c r="BK30" s="46">
        <f t="shared" si="2"/>
        <v>4</v>
      </c>
      <c r="BL30" s="46">
        <f t="shared" si="3"/>
        <v>75</v>
      </c>
      <c r="BM30" s="46">
        <f t="shared" si="4"/>
        <v>0</v>
      </c>
      <c r="BN30" s="46">
        <f t="shared" si="5"/>
        <v>0</v>
      </c>
      <c r="BO30" s="46">
        <f t="shared" si="6"/>
        <v>4</v>
      </c>
      <c r="BP30" s="46">
        <f t="shared" si="7"/>
        <v>0</v>
      </c>
      <c r="BQ30" s="46">
        <f t="shared" si="8"/>
        <v>0</v>
      </c>
      <c r="BR30" s="46">
        <f t="shared" si="9"/>
        <v>0</v>
      </c>
      <c r="BS30" s="46">
        <f t="shared" si="10"/>
        <v>0</v>
      </c>
      <c r="BT30" s="46">
        <f t="shared" si="11"/>
        <v>0</v>
      </c>
      <c r="BU30" s="46">
        <f t="shared" si="12"/>
        <v>0</v>
      </c>
      <c r="BV30" s="46">
        <f t="shared" si="13"/>
        <v>0</v>
      </c>
      <c r="BW30" s="46">
        <f t="shared" si="14"/>
        <v>0</v>
      </c>
      <c r="BX30" s="46">
        <f t="shared" si="15"/>
        <v>0</v>
      </c>
      <c r="BY30" s="46">
        <f t="shared" si="16"/>
        <v>0</v>
      </c>
      <c r="BZ30" s="46">
        <f t="shared" si="17"/>
        <v>0</v>
      </c>
      <c r="CA30" s="46">
        <f t="shared" si="18"/>
        <v>0</v>
      </c>
      <c r="CB30" s="46">
        <f t="shared" si="19"/>
        <v>0</v>
      </c>
      <c r="CC30" s="46">
        <f t="shared" si="20"/>
        <v>0</v>
      </c>
      <c r="CD30" s="46">
        <f t="shared" si="21"/>
        <v>0</v>
      </c>
      <c r="CE30" s="46">
        <f t="shared" si="22"/>
        <v>0</v>
      </c>
      <c r="CF30" s="46">
        <f t="shared" si="23"/>
        <v>0</v>
      </c>
      <c r="CG30" s="46">
        <f t="shared" si="24"/>
        <v>0</v>
      </c>
      <c r="CH30" s="46">
        <f t="shared" si="25"/>
        <v>0</v>
      </c>
      <c r="CI30" s="46">
        <f t="shared" si="26"/>
        <v>0</v>
      </c>
      <c r="CJ30" s="46">
        <f t="shared" si="27"/>
        <v>0</v>
      </c>
      <c r="CK30" s="46">
        <f t="shared" si="28"/>
        <v>0</v>
      </c>
      <c r="CL30" s="46">
        <f t="shared" si="29"/>
        <v>0</v>
      </c>
      <c r="CM30" s="46">
        <f t="shared" si="30"/>
        <v>0</v>
      </c>
      <c r="CN30" s="46">
        <f t="shared" si="31"/>
        <v>0</v>
      </c>
    </row>
    <row r="31" spans="1:92" x14ac:dyDescent="0.2">
      <c r="A31" s="8">
        <v>23</v>
      </c>
      <c r="B31" s="8" t="s">
        <v>414</v>
      </c>
      <c r="C31" s="8" t="s">
        <v>353</v>
      </c>
      <c r="D31" s="8" t="s">
        <v>415</v>
      </c>
      <c r="E31" s="8" t="s">
        <v>358</v>
      </c>
      <c r="F31" s="8" t="s">
        <v>181</v>
      </c>
      <c r="N31" s="72">
        <v>99</v>
      </c>
      <c r="O31" s="104" t="s">
        <v>221</v>
      </c>
      <c r="V31" s="73">
        <v>90</v>
      </c>
      <c r="AD31" s="72">
        <v>99</v>
      </c>
      <c r="BC31" s="14">
        <f t="shared" si="0"/>
        <v>288</v>
      </c>
      <c r="BD31" s="28">
        <f>IF($O$4&gt;0,(LARGE(($N31,$V31,$AD31,$AL31,$AT31,$BB31),1)),"0")</f>
        <v>99</v>
      </c>
      <c r="BE31" s="28">
        <f t="shared" si="1"/>
        <v>189</v>
      </c>
      <c r="BK31" s="46">
        <f t="shared" si="2"/>
        <v>0</v>
      </c>
      <c r="BL31" s="46">
        <f t="shared" si="3"/>
        <v>0</v>
      </c>
      <c r="BM31" s="46">
        <f t="shared" si="4"/>
        <v>0</v>
      </c>
      <c r="BN31" s="46">
        <f t="shared" si="5"/>
        <v>0</v>
      </c>
      <c r="BO31" s="46">
        <f t="shared" si="6"/>
        <v>0</v>
      </c>
      <c r="BP31" s="46">
        <f t="shared" si="7"/>
        <v>199</v>
      </c>
      <c r="BQ31" s="46">
        <f t="shared" si="8"/>
        <v>0</v>
      </c>
      <c r="BR31" s="46">
        <f t="shared" si="9"/>
        <v>0</v>
      </c>
      <c r="BS31" s="46">
        <f t="shared" si="10"/>
        <v>0</v>
      </c>
      <c r="BT31" s="46">
        <f t="shared" si="11"/>
        <v>199</v>
      </c>
      <c r="BU31" s="46">
        <f t="shared" si="12"/>
        <v>0</v>
      </c>
      <c r="BV31" s="46">
        <f t="shared" si="13"/>
        <v>0</v>
      </c>
      <c r="BW31" s="46">
        <f t="shared" si="14"/>
        <v>0</v>
      </c>
      <c r="BX31" s="46">
        <f t="shared" si="15"/>
        <v>0</v>
      </c>
      <c r="BY31" s="46">
        <f t="shared" si="16"/>
        <v>0</v>
      </c>
      <c r="BZ31" s="46">
        <f t="shared" si="17"/>
        <v>0</v>
      </c>
      <c r="CA31" s="46">
        <f t="shared" si="18"/>
        <v>0</v>
      </c>
      <c r="CB31" s="46">
        <f t="shared" si="19"/>
        <v>0</v>
      </c>
      <c r="CC31" s="46">
        <f t="shared" si="20"/>
        <v>0</v>
      </c>
      <c r="CD31" s="46">
        <f t="shared" si="21"/>
        <v>0</v>
      </c>
      <c r="CE31" s="46">
        <f t="shared" si="22"/>
        <v>0</v>
      </c>
      <c r="CF31" s="46">
        <f t="shared" si="23"/>
        <v>0</v>
      </c>
      <c r="CG31" s="46">
        <f t="shared" si="24"/>
        <v>0</v>
      </c>
      <c r="CH31" s="46">
        <f t="shared" si="25"/>
        <v>0</v>
      </c>
      <c r="CI31" s="46">
        <f t="shared" si="26"/>
        <v>0</v>
      </c>
      <c r="CJ31" s="46">
        <f t="shared" si="27"/>
        <v>0</v>
      </c>
      <c r="CK31" s="46">
        <f t="shared" si="28"/>
        <v>0</v>
      </c>
      <c r="CL31" s="46">
        <f t="shared" si="29"/>
        <v>0</v>
      </c>
      <c r="CM31" s="46">
        <f t="shared" si="30"/>
        <v>0</v>
      </c>
      <c r="CN31" s="46">
        <f t="shared" si="31"/>
        <v>0</v>
      </c>
    </row>
    <row r="32" spans="1:92" x14ac:dyDescent="0.2">
      <c r="A32" s="8">
        <v>23</v>
      </c>
      <c r="B32" s="8" t="s">
        <v>416</v>
      </c>
      <c r="C32" s="8" t="s">
        <v>438</v>
      </c>
      <c r="D32" s="8" t="s">
        <v>417</v>
      </c>
      <c r="E32" s="8" t="s">
        <v>358</v>
      </c>
      <c r="F32" s="8" t="s">
        <v>143</v>
      </c>
      <c r="N32" s="72">
        <v>99</v>
      </c>
      <c r="O32" s="104" t="s">
        <v>403</v>
      </c>
      <c r="V32" s="73">
        <v>90</v>
      </c>
      <c r="AD32" s="72">
        <v>99</v>
      </c>
      <c r="BC32" s="14">
        <f t="shared" si="0"/>
        <v>288</v>
      </c>
      <c r="BD32" s="28">
        <f>IF($O$4&gt;0,(LARGE(($N32,$V32,$AD32,$AL32,$AT32,$BB32),1)),"0")</f>
        <v>99</v>
      </c>
      <c r="BE32" s="28">
        <f t="shared" si="1"/>
        <v>189</v>
      </c>
      <c r="BK32" s="46">
        <f t="shared" si="2"/>
        <v>0</v>
      </c>
      <c r="BL32" s="46">
        <f t="shared" si="3"/>
        <v>0</v>
      </c>
      <c r="BM32" s="46">
        <f t="shared" si="4"/>
        <v>0</v>
      </c>
      <c r="BN32" s="46">
        <f t="shared" si="5"/>
        <v>0</v>
      </c>
      <c r="BO32" s="46">
        <f t="shared" si="6"/>
        <v>0</v>
      </c>
      <c r="BP32" s="46">
        <f t="shared" si="7"/>
        <v>199</v>
      </c>
      <c r="BQ32" s="46">
        <f t="shared" si="8"/>
        <v>0</v>
      </c>
      <c r="BR32" s="46">
        <f t="shared" si="9"/>
        <v>0</v>
      </c>
      <c r="BS32" s="46">
        <f t="shared" si="10"/>
        <v>0</v>
      </c>
      <c r="BT32" s="46">
        <f t="shared" si="11"/>
        <v>199</v>
      </c>
      <c r="BU32" s="46">
        <f t="shared" si="12"/>
        <v>0</v>
      </c>
      <c r="BV32" s="46">
        <f t="shared" si="13"/>
        <v>0</v>
      </c>
      <c r="BW32" s="46">
        <f t="shared" si="14"/>
        <v>0</v>
      </c>
      <c r="BX32" s="46">
        <f t="shared" si="15"/>
        <v>0</v>
      </c>
      <c r="BY32" s="46">
        <f t="shared" si="16"/>
        <v>0</v>
      </c>
      <c r="BZ32" s="46">
        <f t="shared" si="17"/>
        <v>0</v>
      </c>
      <c r="CA32" s="46">
        <f t="shared" si="18"/>
        <v>0</v>
      </c>
      <c r="CB32" s="46">
        <f t="shared" si="19"/>
        <v>0</v>
      </c>
      <c r="CC32" s="46">
        <f t="shared" si="20"/>
        <v>0</v>
      </c>
      <c r="CD32" s="46">
        <f t="shared" si="21"/>
        <v>0</v>
      </c>
      <c r="CE32" s="46">
        <f t="shared" si="22"/>
        <v>0</v>
      </c>
      <c r="CF32" s="46">
        <f t="shared" si="23"/>
        <v>0</v>
      </c>
      <c r="CG32" s="46">
        <f t="shared" si="24"/>
        <v>0</v>
      </c>
      <c r="CH32" s="46">
        <f t="shared" si="25"/>
        <v>0</v>
      </c>
      <c r="CI32" s="46">
        <f t="shared" si="26"/>
        <v>0</v>
      </c>
      <c r="CJ32" s="46">
        <f t="shared" si="27"/>
        <v>0</v>
      </c>
      <c r="CK32" s="46">
        <f t="shared" si="28"/>
        <v>0</v>
      </c>
      <c r="CL32" s="46">
        <f t="shared" si="29"/>
        <v>0</v>
      </c>
      <c r="CM32" s="46">
        <f t="shared" si="30"/>
        <v>0</v>
      </c>
      <c r="CN32" s="46">
        <f t="shared" si="31"/>
        <v>0</v>
      </c>
    </row>
    <row r="33" spans="1:92" x14ac:dyDescent="0.2">
      <c r="A33" s="8">
        <v>23</v>
      </c>
      <c r="B33" s="8" t="s">
        <v>252</v>
      </c>
      <c r="C33" s="8" t="s">
        <v>369</v>
      </c>
      <c r="D33" s="8" t="s">
        <v>253</v>
      </c>
      <c r="E33" s="8" t="s">
        <v>358</v>
      </c>
      <c r="F33" s="8" t="s">
        <v>199</v>
      </c>
      <c r="G33" s="95">
        <v>12</v>
      </c>
      <c r="N33" s="72">
        <v>90</v>
      </c>
      <c r="V33" s="73">
        <v>99</v>
      </c>
      <c r="AD33" s="72">
        <v>99</v>
      </c>
      <c r="BC33" s="14">
        <f t="shared" si="0"/>
        <v>288</v>
      </c>
      <c r="BD33" s="28">
        <f>IF($O$4&gt;0,(LARGE(($N33,$V33,$AD33,$AL33,$AT33,$BB33),1)),"0")</f>
        <v>99</v>
      </c>
      <c r="BE33" s="28">
        <f t="shared" si="1"/>
        <v>189</v>
      </c>
      <c r="BK33" s="46">
        <f t="shared" si="2"/>
        <v>12</v>
      </c>
      <c r="BL33" s="46">
        <f t="shared" si="3"/>
        <v>0</v>
      </c>
      <c r="BM33" s="46">
        <f t="shared" si="4"/>
        <v>0</v>
      </c>
      <c r="BN33" s="46">
        <f t="shared" si="5"/>
        <v>0</v>
      </c>
      <c r="BO33" s="46">
        <f t="shared" si="6"/>
        <v>12</v>
      </c>
      <c r="BP33" s="46">
        <f t="shared" si="7"/>
        <v>0</v>
      </c>
      <c r="BQ33" s="46">
        <f t="shared" si="8"/>
        <v>0</v>
      </c>
      <c r="BR33" s="46">
        <f t="shared" si="9"/>
        <v>0</v>
      </c>
      <c r="BS33" s="46">
        <f t="shared" si="10"/>
        <v>0</v>
      </c>
      <c r="BT33" s="46">
        <f t="shared" si="11"/>
        <v>0</v>
      </c>
      <c r="BU33" s="46">
        <f t="shared" si="12"/>
        <v>0</v>
      </c>
      <c r="BV33" s="46">
        <f t="shared" si="13"/>
        <v>0</v>
      </c>
      <c r="BW33" s="46">
        <f t="shared" si="14"/>
        <v>0</v>
      </c>
      <c r="BX33" s="46">
        <f t="shared" si="15"/>
        <v>0</v>
      </c>
      <c r="BY33" s="46">
        <f t="shared" si="16"/>
        <v>0</v>
      </c>
      <c r="BZ33" s="46">
        <f t="shared" si="17"/>
        <v>0</v>
      </c>
      <c r="CA33" s="46">
        <f t="shared" si="18"/>
        <v>0</v>
      </c>
      <c r="CB33" s="46">
        <f t="shared" si="19"/>
        <v>0</v>
      </c>
      <c r="CC33" s="46">
        <f t="shared" si="20"/>
        <v>0</v>
      </c>
      <c r="CD33" s="46">
        <f t="shared" si="21"/>
        <v>0</v>
      </c>
      <c r="CE33" s="46">
        <f t="shared" si="22"/>
        <v>0</v>
      </c>
      <c r="CF33" s="46">
        <f t="shared" si="23"/>
        <v>0</v>
      </c>
      <c r="CG33" s="46">
        <f t="shared" si="24"/>
        <v>0</v>
      </c>
      <c r="CH33" s="46">
        <f t="shared" si="25"/>
        <v>0</v>
      </c>
      <c r="CI33" s="46">
        <f t="shared" si="26"/>
        <v>0</v>
      </c>
      <c r="CJ33" s="46">
        <f t="shared" si="27"/>
        <v>0</v>
      </c>
      <c r="CK33" s="46">
        <f t="shared" si="28"/>
        <v>0</v>
      </c>
      <c r="CL33" s="46">
        <f t="shared" si="29"/>
        <v>0</v>
      </c>
      <c r="CM33" s="46">
        <f t="shared" si="30"/>
        <v>0</v>
      </c>
      <c r="CN33" s="46">
        <f t="shared" si="31"/>
        <v>0</v>
      </c>
    </row>
    <row r="34" spans="1:92" x14ac:dyDescent="0.2">
      <c r="A34" s="8">
        <v>23</v>
      </c>
      <c r="B34" s="8" t="s">
        <v>254</v>
      </c>
      <c r="C34" s="8" t="s">
        <v>370</v>
      </c>
      <c r="D34" s="8" t="s">
        <v>255</v>
      </c>
      <c r="E34" s="8" t="s">
        <v>358</v>
      </c>
      <c r="F34" s="8" t="s">
        <v>166</v>
      </c>
      <c r="G34" s="95">
        <v>12</v>
      </c>
      <c r="N34" s="72">
        <v>90</v>
      </c>
      <c r="V34" s="73">
        <v>99</v>
      </c>
      <c r="AD34" s="72">
        <v>99</v>
      </c>
      <c r="BC34" s="14">
        <f t="shared" si="0"/>
        <v>288</v>
      </c>
      <c r="BD34" s="28">
        <f>IF($O$4&gt;0,(LARGE(($N34,$V34,$AD34,$AL34,$AT34,$BB34),1)),"0")</f>
        <v>99</v>
      </c>
      <c r="BE34" s="28">
        <f t="shared" si="1"/>
        <v>189</v>
      </c>
      <c r="BK34" s="46">
        <f t="shared" si="2"/>
        <v>12</v>
      </c>
      <c r="BL34" s="46">
        <f t="shared" si="3"/>
        <v>0</v>
      </c>
      <c r="BM34" s="46">
        <f t="shared" si="4"/>
        <v>0</v>
      </c>
      <c r="BN34" s="46">
        <f t="shared" si="5"/>
        <v>0</v>
      </c>
      <c r="BO34" s="46">
        <f t="shared" si="6"/>
        <v>12</v>
      </c>
      <c r="BP34" s="46">
        <f t="shared" si="7"/>
        <v>0</v>
      </c>
      <c r="BQ34" s="46">
        <f t="shared" si="8"/>
        <v>0</v>
      </c>
      <c r="BR34" s="46">
        <f t="shared" si="9"/>
        <v>0</v>
      </c>
      <c r="BS34" s="46">
        <f t="shared" si="10"/>
        <v>0</v>
      </c>
      <c r="BT34" s="46">
        <f t="shared" si="11"/>
        <v>0</v>
      </c>
      <c r="BU34" s="46">
        <f t="shared" si="12"/>
        <v>0</v>
      </c>
      <c r="BV34" s="46">
        <f t="shared" si="13"/>
        <v>0</v>
      </c>
      <c r="BW34" s="46">
        <f t="shared" si="14"/>
        <v>0</v>
      </c>
      <c r="BX34" s="46">
        <f t="shared" si="15"/>
        <v>0</v>
      </c>
      <c r="BY34" s="46">
        <f t="shared" si="16"/>
        <v>0</v>
      </c>
      <c r="BZ34" s="46">
        <f t="shared" si="17"/>
        <v>0</v>
      </c>
      <c r="CA34" s="46">
        <f t="shared" si="18"/>
        <v>0</v>
      </c>
      <c r="CB34" s="46">
        <f t="shared" si="19"/>
        <v>0</v>
      </c>
      <c r="CC34" s="46">
        <f t="shared" si="20"/>
        <v>0</v>
      </c>
      <c r="CD34" s="46">
        <f t="shared" si="21"/>
        <v>0</v>
      </c>
      <c r="CE34" s="46">
        <f t="shared" si="22"/>
        <v>0</v>
      </c>
      <c r="CF34" s="46">
        <f t="shared" si="23"/>
        <v>0</v>
      </c>
      <c r="CG34" s="46">
        <f t="shared" si="24"/>
        <v>0</v>
      </c>
      <c r="CH34" s="46">
        <f t="shared" si="25"/>
        <v>0</v>
      </c>
      <c r="CI34" s="46">
        <f t="shared" si="26"/>
        <v>0</v>
      </c>
      <c r="CJ34" s="46">
        <f t="shared" si="27"/>
        <v>0</v>
      </c>
      <c r="CK34" s="46">
        <f t="shared" si="28"/>
        <v>0</v>
      </c>
      <c r="CL34" s="46">
        <f t="shared" si="29"/>
        <v>0</v>
      </c>
      <c r="CM34" s="46">
        <f t="shared" si="30"/>
        <v>0</v>
      </c>
      <c r="CN34" s="46">
        <f t="shared" si="31"/>
        <v>0</v>
      </c>
    </row>
    <row r="35" spans="1:92" x14ac:dyDescent="0.2">
      <c r="A35" s="8">
        <v>23</v>
      </c>
      <c r="B35" s="8" t="s">
        <v>267</v>
      </c>
      <c r="C35" s="8" t="s">
        <v>374</v>
      </c>
      <c r="D35" s="8" t="s">
        <v>268</v>
      </c>
      <c r="E35" s="8" t="s">
        <v>361</v>
      </c>
      <c r="F35" s="8" t="s">
        <v>143</v>
      </c>
      <c r="G35" s="95" t="s">
        <v>221</v>
      </c>
      <c r="N35" s="72">
        <v>90</v>
      </c>
      <c r="V35" s="73">
        <v>99</v>
      </c>
      <c r="AD35" s="72">
        <v>99</v>
      </c>
      <c r="BC35" s="14">
        <f t="shared" si="0"/>
        <v>288</v>
      </c>
      <c r="BD35" s="28">
        <f>IF($O$4&gt;0,(LARGE(($N35,$V35,$AD35,$AL35,$AT35,$BB35),1)),"0")</f>
        <v>99</v>
      </c>
      <c r="BE35" s="28">
        <f t="shared" si="1"/>
        <v>189</v>
      </c>
      <c r="BK35" s="46">
        <f t="shared" si="2"/>
        <v>199</v>
      </c>
      <c r="BL35" s="46">
        <f t="shared" si="3"/>
        <v>0</v>
      </c>
      <c r="BM35" s="46">
        <f t="shared" si="4"/>
        <v>0</v>
      </c>
      <c r="BN35" s="46">
        <f t="shared" si="5"/>
        <v>0</v>
      </c>
      <c r="BO35" s="46">
        <f t="shared" si="6"/>
        <v>199</v>
      </c>
      <c r="BP35" s="46">
        <f t="shared" si="7"/>
        <v>0</v>
      </c>
      <c r="BQ35" s="46">
        <f t="shared" si="8"/>
        <v>0</v>
      </c>
      <c r="BR35" s="46">
        <f t="shared" si="9"/>
        <v>0</v>
      </c>
      <c r="BS35" s="46">
        <f t="shared" si="10"/>
        <v>0</v>
      </c>
      <c r="BT35" s="46">
        <f t="shared" si="11"/>
        <v>0</v>
      </c>
      <c r="BU35" s="46">
        <f t="shared" si="12"/>
        <v>0</v>
      </c>
      <c r="BV35" s="46">
        <f t="shared" si="13"/>
        <v>0</v>
      </c>
      <c r="BW35" s="46">
        <f t="shared" si="14"/>
        <v>0</v>
      </c>
      <c r="BX35" s="46">
        <f t="shared" si="15"/>
        <v>0</v>
      </c>
      <c r="BY35" s="46">
        <f t="shared" si="16"/>
        <v>0</v>
      </c>
      <c r="BZ35" s="46">
        <f t="shared" si="17"/>
        <v>0</v>
      </c>
      <c r="CA35" s="46">
        <f t="shared" si="18"/>
        <v>0</v>
      </c>
      <c r="CB35" s="46">
        <f t="shared" si="19"/>
        <v>0</v>
      </c>
      <c r="CC35" s="46">
        <f t="shared" si="20"/>
        <v>0</v>
      </c>
      <c r="CD35" s="46">
        <f t="shared" si="21"/>
        <v>0</v>
      </c>
      <c r="CE35" s="46">
        <f t="shared" si="22"/>
        <v>0</v>
      </c>
      <c r="CF35" s="46">
        <f t="shared" si="23"/>
        <v>0</v>
      </c>
      <c r="CG35" s="46">
        <f t="shared" si="24"/>
        <v>0</v>
      </c>
      <c r="CH35" s="46">
        <f t="shared" si="25"/>
        <v>0</v>
      </c>
      <c r="CI35" s="46">
        <f t="shared" si="26"/>
        <v>0</v>
      </c>
      <c r="CJ35" s="46">
        <f t="shared" si="27"/>
        <v>0</v>
      </c>
      <c r="CK35" s="46">
        <f t="shared" si="28"/>
        <v>0</v>
      </c>
      <c r="CL35" s="46">
        <f t="shared" si="29"/>
        <v>0</v>
      </c>
      <c r="CM35" s="46">
        <f t="shared" si="30"/>
        <v>0</v>
      </c>
      <c r="CN35" s="46">
        <f t="shared" si="31"/>
        <v>0</v>
      </c>
    </row>
    <row r="36" spans="1:92" x14ac:dyDescent="0.2">
      <c r="A36" s="8">
        <v>28</v>
      </c>
      <c r="B36" s="8" t="s">
        <v>305</v>
      </c>
      <c r="C36" s="8" t="s">
        <v>393</v>
      </c>
      <c r="D36" s="8" t="s">
        <v>306</v>
      </c>
      <c r="E36" s="8" t="s">
        <v>358</v>
      </c>
      <c r="F36" s="8" t="s">
        <v>307</v>
      </c>
      <c r="N36" s="72">
        <v>99</v>
      </c>
      <c r="O36" s="104">
        <v>4</v>
      </c>
      <c r="P36" s="81">
        <v>60</v>
      </c>
      <c r="Q36" s="81">
        <v>6</v>
      </c>
      <c r="U36" s="73">
        <v>19</v>
      </c>
      <c r="V36" s="73">
        <v>99</v>
      </c>
      <c r="AD36" s="72">
        <v>99</v>
      </c>
      <c r="BC36" s="14">
        <f t="shared" si="0"/>
        <v>297</v>
      </c>
      <c r="BD36" s="28">
        <f>IF($O$4&gt;0,(LARGE(($N36,$V36,$AD36,$AL36,$AT36,$BB36),1)),"0")</f>
        <v>99</v>
      </c>
      <c r="BE36" s="28">
        <f t="shared" si="1"/>
        <v>198</v>
      </c>
      <c r="BI36" s="119" t="s">
        <v>456</v>
      </c>
      <c r="BK36" s="46">
        <f t="shared" si="2"/>
        <v>0</v>
      </c>
      <c r="BL36" s="46">
        <f t="shared" si="3"/>
        <v>0</v>
      </c>
      <c r="BM36" s="46">
        <f t="shared" si="4"/>
        <v>0</v>
      </c>
      <c r="BN36" s="46">
        <f t="shared" si="5"/>
        <v>0</v>
      </c>
      <c r="BO36" s="46">
        <f t="shared" si="6"/>
        <v>0</v>
      </c>
      <c r="BP36" s="46">
        <f t="shared" si="7"/>
        <v>4</v>
      </c>
      <c r="BQ36" s="46">
        <f t="shared" si="8"/>
        <v>60</v>
      </c>
      <c r="BR36" s="46">
        <f t="shared" si="9"/>
        <v>0</v>
      </c>
      <c r="BS36" s="46">
        <f t="shared" si="10"/>
        <v>0</v>
      </c>
      <c r="BT36" s="46">
        <f t="shared" si="11"/>
        <v>4</v>
      </c>
      <c r="BU36" s="46">
        <f t="shared" si="12"/>
        <v>0</v>
      </c>
      <c r="BV36" s="46">
        <f t="shared" si="13"/>
        <v>0</v>
      </c>
      <c r="BW36" s="46">
        <f t="shared" si="14"/>
        <v>0</v>
      </c>
      <c r="BX36" s="46">
        <f t="shared" si="15"/>
        <v>0</v>
      </c>
      <c r="BY36" s="46">
        <f t="shared" si="16"/>
        <v>0</v>
      </c>
      <c r="BZ36" s="46">
        <f t="shared" si="17"/>
        <v>0</v>
      </c>
      <c r="CA36" s="46">
        <f t="shared" si="18"/>
        <v>0</v>
      </c>
      <c r="CB36" s="46">
        <f t="shared" si="19"/>
        <v>0</v>
      </c>
      <c r="CC36" s="46">
        <f t="shared" si="20"/>
        <v>0</v>
      </c>
      <c r="CD36" s="46">
        <f t="shared" si="21"/>
        <v>0</v>
      </c>
      <c r="CE36" s="46">
        <f t="shared" si="22"/>
        <v>0</v>
      </c>
      <c r="CF36" s="46">
        <f t="shared" si="23"/>
        <v>0</v>
      </c>
      <c r="CG36" s="46">
        <f t="shared" si="24"/>
        <v>0</v>
      </c>
      <c r="CH36" s="46">
        <f t="shared" si="25"/>
        <v>0</v>
      </c>
      <c r="CI36" s="46">
        <f t="shared" si="26"/>
        <v>0</v>
      </c>
      <c r="CJ36" s="46">
        <f t="shared" si="27"/>
        <v>0</v>
      </c>
      <c r="CK36" s="46">
        <f t="shared" si="28"/>
        <v>0</v>
      </c>
      <c r="CL36" s="46">
        <f t="shared" si="29"/>
        <v>0</v>
      </c>
      <c r="CM36" s="46">
        <f t="shared" si="30"/>
        <v>0</v>
      </c>
      <c r="CN36" s="46">
        <f t="shared" si="31"/>
        <v>0</v>
      </c>
    </row>
    <row r="37" spans="1:92" x14ac:dyDescent="0.2">
      <c r="A37" s="8">
        <v>28</v>
      </c>
      <c r="C37" s="119" t="s">
        <v>122</v>
      </c>
      <c r="D37" s="119" t="s">
        <v>122</v>
      </c>
      <c r="E37" s="119" t="s">
        <v>122</v>
      </c>
      <c r="N37" s="72">
        <v>99</v>
      </c>
      <c r="V37" s="73">
        <v>99</v>
      </c>
      <c r="AD37" s="72">
        <v>99</v>
      </c>
      <c r="BC37" s="14">
        <f t="shared" si="0"/>
        <v>297</v>
      </c>
      <c r="BD37" s="28">
        <f>IF($O$4&gt;0,(LARGE(($N37,$V37,$AD37,$AL37,$AT37,$BB37),1)),"0")</f>
        <v>99</v>
      </c>
      <c r="BE37" s="28">
        <f t="shared" si="1"/>
        <v>198</v>
      </c>
      <c r="BK37" s="46">
        <f t="shared" si="2"/>
        <v>0</v>
      </c>
      <c r="BL37" s="46">
        <f t="shared" si="3"/>
        <v>0</v>
      </c>
      <c r="BM37" s="46">
        <f t="shared" si="4"/>
        <v>0</v>
      </c>
      <c r="BN37" s="46">
        <f t="shared" si="5"/>
        <v>0</v>
      </c>
      <c r="BO37" s="46">
        <f t="shared" si="6"/>
        <v>0</v>
      </c>
      <c r="BP37" s="46">
        <f t="shared" si="7"/>
        <v>0</v>
      </c>
      <c r="BQ37" s="46">
        <f t="shared" si="8"/>
        <v>0</v>
      </c>
      <c r="BR37" s="46">
        <f t="shared" si="9"/>
        <v>0</v>
      </c>
      <c r="BS37" s="46">
        <f t="shared" si="10"/>
        <v>0</v>
      </c>
      <c r="BT37" s="46">
        <f t="shared" si="11"/>
        <v>0</v>
      </c>
      <c r="BU37" s="46">
        <f t="shared" si="12"/>
        <v>0</v>
      </c>
      <c r="BV37" s="46">
        <f t="shared" si="13"/>
        <v>0</v>
      </c>
      <c r="BW37" s="46">
        <f t="shared" si="14"/>
        <v>0</v>
      </c>
      <c r="BX37" s="46">
        <f t="shared" si="15"/>
        <v>0</v>
      </c>
      <c r="BY37" s="46">
        <f t="shared" si="16"/>
        <v>0</v>
      </c>
      <c r="BZ37" s="46">
        <f t="shared" si="17"/>
        <v>0</v>
      </c>
      <c r="CA37" s="46">
        <f t="shared" si="18"/>
        <v>0</v>
      </c>
      <c r="CB37" s="46">
        <f t="shared" si="19"/>
        <v>0</v>
      </c>
      <c r="CC37" s="46">
        <f t="shared" si="20"/>
        <v>0</v>
      </c>
      <c r="CD37" s="46">
        <f t="shared" si="21"/>
        <v>0</v>
      </c>
      <c r="CE37" s="46">
        <f t="shared" si="22"/>
        <v>0</v>
      </c>
      <c r="CF37" s="46">
        <f t="shared" si="23"/>
        <v>0</v>
      </c>
      <c r="CG37" s="46">
        <f t="shared" si="24"/>
        <v>0</v>
      </c>
      <c r="CH37" s="46">
        <f t="shared" si="25"/>
        <v>0</v>
      </c>
      <c r="CI37" s="46">
        <f t="shared" si="26"/>
        <v>0</v>
      </c>
      <c r="CJ37" s="46">
        <f t="shared" si="27"/>
        <v>0</v>
      </c>
      <c r="CK37" s="46">
        <f t="shared" si="28"/>
        <v>0</v>
      </c>
      <c r="CL37" s="46">
        <f t="shared" si="29"/>
        <v>0</v>
      </c>
      <c r="CM37" s="46">
        <f t="shared" si="30"/>
        <v>0</v>
      </c>
      <c r="CN37" s="46">
        <f t="shared" si="31"/>
        <v>0</v>
      </c>
    </row>
  </sheetData>
  <sheetProtection sheet="1" objects="1" scenarios="1"/>
  <sortState ref="A9:XFD38">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operator="lessThan" allowBlank="1" showInputMessage="1" showErrorMessage="1" sqref="O1:O2 AE1:AE2 AU1:AU2 AU9:AU65466 AE9:AE65466 O9:O65466"/>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list" allowBlank="1" showInputMessage="1" showErrorMessage="1" sqref="BH1:BH2 BH9:BH65466">
      <formula1>"ja,nee"</formula1>
    </dataValidation>
    <dataValidation type="whole" operator="lessThan" allowBlank="1" showInputMessage="1" showErrorMessage="1" sqref="BG6">
      <formula1>340</formula1>
    </dataValidation>
    <dataValidation type="whole" operator="lessThan" allowBlank="1" showInputMessage="1" showErrorMessage="1" sqref="BG5">
      <formula1>9</formula1>
    </dataValidation>
    <dataValidation type="whole" allowBlank="1" showInputMessage="1" showErrorMessage="1" sqref="BG4">
      <formula1>1</formula1>
      <formula2>2</formula2>
    </dataValidation>
    <dataValidation type="whole" allowBlank="1" showInputMessage="1" showErrorMessage="1" sqref="BG3">
      <formula1>1</formula1>
      <formula2>4</formula2>
    </dataValidation>
  </dataValidations>
  <printOptions headings="1" gridLines="1"/>
  <pageMargins left="0.19685039370078741" right="0" top="0.98425196850393704" bottom="0.98425196850393704" header="0.51181102362204722" footer="0.51181102362204722"/>
  <pageSetup paperSize="9"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2818" r:id="rId5" name="Button 2">
              <controlPr defaultSize="0" print="0" autoFill="0" autoPict="0" macro="[0]!Sort_Punten_1">
                <anchor moveWithCells="1" sizeWithCells="1">
                  <from>
                    <xdr:col>6</xdr:col>
                    <xdr:colOff>0</xdr:colOff>
                    <xdr:row>7</xdr:row>
                    <xdr:rowOff>9525</xdr:rowOff>
                  </from>
                  <to>
                    <xdr:col>12</xdr:col>
                    <xdr:colOff>0</xdr:colOff>
                    <xdr:row>7</xdr:row>
                    <xdr:rowOff>180975</xdr:rowOff>
                  </to>
                </anchor>
              </controlPr>
            </control>
          </mc:Choice>
        </mc:AlternateContent>
        <mc:AlternateContent xmlns:mc="http://schemas.openxmlformats.org/markup-compatibility/2006">
          <mc:Choice Requires="x14">
            <control shapeId="162819" r:id="rId6" name="Button 3">
              <controlPr defaultSize="0" print="0" autoFill="0" autoPict="0" macro="[0]!Sort_Punten_2">
                <anchor moveWithCells="1" sizeWithCells="1">
                  <from>
                    <xdr:col>14</xdr:col>
                    <xdr:colOff>19050</xdr:colOff>
                    <xdr:row>7</xdr:row>
                    <xdr:rowOff>0</xdr:rowOff>
                  </from>
                  <to>
                    <xdr:col>20</xdr:col>
                    <xdr:colOff>0</xdr:colOff>
                    <xdr:row>7</xdr:row>
                    <xdr:rowOff>171450</xdr:rowOff>
                  </to>
                </anchor>
              </controlPr>
            </control>
          </mc:Choice>
        </mc:AlternateContent>
        <mc:AlternateContent xmlns:mc="http://schemas.openxmlformats.org/markup-compatibility/2006">
          <mc:Choice Requires="x14">
            <control shapeId="162820"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2821"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2822"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2823"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2824" r:id="rId11" name="Button 8">
              <controlPr defaultSize="0" print="0" autoFill="0" autoPict="0" macro="[0]!Sort_Pl_Punten_3">
                <anchor moveWithCells="1" sizeWithCells="1">
                  <from>
                    <xdr:col>28</xdr:col>
                    <xdr:colOff>190500</xdr:colOff>
                    <xdr:row>7</xdr:row>
                    <xdr:rowOff>19050</xdr:rowOff>
                  </from>
                  <to>
                    <xdr:col>30</xdr:col>
                    <xdr:colOff>0</xdr:colOff>
                    <xdr:row>8</xdr:row>
                    <xdr:rowOff>0</xdr:rowOff>
                  </to>
                </anchor>
              </controlPr>
            </control>
          </mc:Choice>
        </mc:AlternateContent>
        <mc:AlternateContent xmlns:mc="http://schemas.openxmlformats.org/markup-compatibility/2006">
          <mc:Choice Requires="x14">
            <control shapeId="162825"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2826"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2827"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2828"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2829" r:id="rId16" name="Button 13">
              <controlPr defaultSize="0" print="0" autoFill="0" autoPict="0" macro="[0]!Sort_Punten_3">
                <anchor moveWithCells="1" sizeWithCells="1">
                  <from>
                    <xdr:col>22</xdr:col>
                    <xdr:colOff>19050</xdr:colOff>
                    <xdr:row>7</xdr:row>
                    <xdr:rowOff>9525</xdr:rowOff>
                  </from>
                  <to>
                    <xdr:col>28</xdr:col>
                    <xdr:colOff>9525</xdr:colOff>
                    <xdr:row>7</xdr:row>
                    <xdr:rowOff>180975</xdr:rowOff>
                  </to>
                </anchor>
              </controlPr>
            </control>
          </mc:Choice>
        </mc:AlternateContent>
        <mc:AlternateContent xmlns:mc="http://schemas.openxmlformats.org/markup-compatibility/2006">
          <mc:Choice Requires="x14">
            <control shapeId="162830" r:id="rId17" name="Button 1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2831" r:id="rId18" name="Button 15">
              <controlPr defaultSize="0" print="0" autoFill="0" autoPict="0" macro="[0]!Sort_Pl_Punten_4">
                <anchor moveWithCells="1" sizeWithCells="1">
                  <from>
                    <xdr:col>30</xdr:col>
                    <xdr:colOff>0</xdr:colOff>
                    <xdr:row>7</xdr:row>
                    <xdr:rowOff>9525</xdr:rowOff>
                  </from>
                  <to>
                    <xdr:col>36</xdr:col>
                    <xdr:colOff>9525</xdr:colOff>
                    <xdr:row>7</xdr:row>
                    <xdr:rowOff>180975</xdr:rowOff>
                  </to>
                </anchor>
              </controlPr>
            </control>
          </mc:Choice>
        </mc:AlternateContent>
        <mc:AlternateContent xmlns:mc="http://schemas.openxmlformats.org/markup-compatibility/2006">
          <mc:Choice Requires="x14">
            <control shapeId="162832" r:id="rId19" name="Button 16">
              <controlPr defaultSize="0" print="0" autoFill="0" autoPict="0" macro="[0]!Sort_Pl_Punten_5">
                <anchor moveWithCells="1" sizeWithCells="1">
                  <from>
                    <xdr:col>38</xdr:col>
                    <xdr:colOff>0</xdr:colOff>
                    <xdr:row>7</xdr:row>
                    <xdr:rowOff>19050</xdr:rowOff>
                  </from>
                  <to>
                    <xdr:col>45</xdr:col>
                    <xdr:colOff>190500</xdr:colOff>
                    <xdr:row>8</xdr:row>
                    <xdr:rowOff>0</xdr:rowOff>
                  </to>
                </anchor>
              </controlPr>
            </control>
          </mc:Choice>
        </mc:AlternateContent>
        <mc:AlternateContent xmlns:mc="http://schemas.openxmlformats.org/markup-compatibility/2006">
          <mc:Choice Requires="x14">
            <control shapeId="162833" r:id="rId20" name="Button 17">
              <controlPr defaultSize="0" print="0" autoFill="0" autoPict="0" macro="[0]!Sort_Punten_3">
                <anchor moveWithCells="1" sizeWithCells="1">
                  <from>
                    <xdr:col>38</xdr:col>
                    <xdr:colOff>0</xdr:colOff>
                    <xdr:row>6</xdr:row>
                    <xdr:rowOff>152400</xdr:rowOff>
                  </from>
                  <to>
                    <xdr:col>44</xdr:col>
                    <xdr:colOff>38100</xdr:colOff>
                    <xdr:row>7</xdr:row>
                    <xdr:rowOff>161925</xdr:rowOff>
                  </to>
                </anchor>
              </controlPr>
            </control>
          </mc:Choice>
        </mc:AlternateContent>
        <mc:AlternateContent xmlns:mc="http://schemas.openxmlformats.org/markup-compatibility/2006">
          <mc:Choice Requires="x14">
            <control shapeId="162834" r:id="rId21" name="Button 18">
              <controlPr defaultSize="0" print="0" autoFill="0" autoPict="0" macro="[0]!Sort_Pl_Punten_4">
                <anchor moveWithCells="1" sizeWithCells="1">
                  <from>
                    <xdr:col>46</xdr:col>
                    <xdr:colOff>0</xdr:colOff>
                    <xdr:row>7</xdr:row>
                    <xdr:rowOff>9525</xdr:rowOff>
                  </from>
                  <to>
                    <xdr:col>52</xdr:col>
                    <xdr:colOff>9525</xdr:colOff>
                    <xdr:row>7</xdr:row>
                    <xdr:rowOff>180975</xdr:rowOff>
                  </to>
                </anchor>
              </controlPr>
            </control>
          </mc:Choice>
        </mc:AlternateContent>
        <mc:AlternateContent xmlns:mc="http://schemas.openxmlformats.org/markup-compatibility/2006">
          <mc:Choice Requires="x14">
            <control shapeId="162835" r:id="rId22" name="Button 19">
              <controlPr defaultSize="0" print="0" autoFill="0" autoPict="0" macro="[0]!Sort_Pl_Punten_6">
                <anchor moveWithCells="1" sizeWithCells="1">
                  <from>
                    <xdr:col>53</xdr:col>
                    <xdr:colOff>28575</xdr:colOff>
                    <xdr:row>7</xdr:row>
                    <xdr:rowOff>0</xdr:rowOff>
                  </from>
                  <to>
                    <xdr:col>53</xdr:col>
                    <xdr:colOff>190500</xdr:colOff>
                    <xdr:row>7</xdr:row>
                    <xdr:rowOff>304800</xdr:rowOff>
                  </to>
                </anchor>
              </controlPr>
            </control>
          </mc:Choice>
        </mc:AlternateContent>
        <mc:AlternateContent xmlns:mc="http://schemas.openxmlformats.org/markup-compatibility/2006">
          <mc:Choice Requires="x14">
            <control shapeId="162836" r:id="rId23" name="Button 20">
              <controlPr defaultSize="0" print="0" autoFill="0" autoPict="0" macro="[0]!Sort_Pl_Punten_4">
                <anchor moveWithCells="1" sizeWithCells="1">
                  <from>
                    <xdr:col>30</xdr:col>
                    <xdr:colOff>0</xdr:colOff>
                    <xdr:row>7</xdr:row>
                    <xdr:rowOff>19050</xdr:rowOff>
                  </from>
                  <to>
                    <xdr:col>37</xdr:col>
                    <xdr:colOff>171450</xdr:colOff>
                    <xdr:row>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CN11"/>
  <sheetViews>
    <sheetView workbookViewId="0">
      <pane xSplit="5" ySplit="8" topLeftCell="J9" activePane="bottomRight" state="frozen"/>
      <selection pane="topRight" activeCell="F1" sqref="F1"/>
      <selection pane="bottomLeft" activeCell="A9" sqref="A9"/>
      <selection pane="bottomRight" activeCell="X11" sqref="X11"/>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7.7109375" style="92" customWidth="1"/>
    <col min="25" max="25" width="0.140625" style="79"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46"/>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2</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34</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123</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2</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273</v>
      </c>
      <c r="C9" s="8" t="s">
        <v>378</v>
      </c>
      <c r="D9" s="8" t="s">
        <v>274</v>
      </c>
      <c r="E9" s="8" t="s">
        <v>379</v>
      </c>
      <c r="F9" s="8" t="s">
        <v>184</v>
      </c>
      <c r="G9" s="95">
        <v>0</v>
      </c>
      <c r="H9" s="91">
        <v>72.27</v>
      </c>
      <c r="J9" s="101">
        <v>4</v>
      </c>
      <c r="K9" s="92">
        <v>53.09</v>
      </c>
      <c r="M9" s="72">
        <v>2</v>
      </c>
      <c r="N9" s="72">
        <v>2</v>
      </c>
      <c r="O9" s="104">
        <v>0</v>
      </c>
      <c r="P9" s="93">
        <v>63.02</v>
      </c>
      <c r="R9" s="104">
        <v>4</v>
      </c>
      <c r="S9" s="93">
        <v>43.21</v>
      </c>
      <c r="U9" s="73">
        <v>2</v>
      </c>
      <c r="V9" s="73">
        <v>2</v>
      </c>
      <c r="W9" s="95">
        <v>0</v>
      </c>
      <c r="X9" s="92">
        <v>75.150000000000006</v>
      </c>
      <c r="Z9" s="95">
        <v>0</v>
      </c>
      <c r="AA9" s="92">
        <v>42.09</v>
      </c>
      <c r="AC9" s="72">
        <v>1</v>
      </c>
      <c r="AD9" s="72">
        <v>1</v>
      </c>
      <c r="BC9" s="14">
        <f>N9+V9+AD9+AL9+AT9+BB9</f>
        <v>5</v>
      </c>
      <c r="BD9" s="28">
        <f>IF($O$4&gt;0,(LARGE(($N9,$V9,$AD9,$AL9,$AT9,$BB9),1)),"0")</f>
        <v>2</v>
      </c>
      <c r="BE9" s="28">
        <f>BC9-BD9</f>
        <v>3</v>
      </c>
      <c r="BF9" s="8">
        <v>1</v>
      </c>
      <c r="BI9" s="119" t="s">
        <v>467</v>
      </c>
      <c r="BK9" s="46">
        <f>IF(G9&gt;99,199,G9)</f>
        <v>0</v>
      </c>
      <c r="BL9" s="46">
        <f>IF(H9&gt;99,0,H9)</f>
        <v>72.27</v>
      </c>
      <c r="BM9" s="46">
        <f>IF(J9&gt;99,199,J9)</f>
        <v>4</v>
      </c>
      <c r="BN9" s="46">
        <f>IF(K9&gt;99,0,K9)</f>
        <v>53.09</v>
      </c>
      <c r="BO9" s="46">
        <f>BK9+BM9</f>
        <v>4</v>
      </c>
      <c r="BP9" s="46">
        <f>IF(O9&gt;99,199,O9)</f>
        <v>0</v>
      </c>
      <c r="BQ9" s="46">
        <f>IF(P9&gt;99,0,P9)</f>
        <v>63.02</v>
      </c>
      <c r="BR9" s="46">
        <f>IF(R9&gt;99,199,R9)</f>
        <v>4</v>
      </c>
      <c r="BS9" s="46">
        <f>IF(S9&gt;99,0,S9)</f>
        <v>43.21</v>
      </c>
      <c r="BT9" s="46">
        <f>BP9+BR9</f>
        <v>4</v>
      </c>
      <c r="BU9" s="46">
        <f>IF(W9&gt;99,199,W9)</f>
        <v>0</v>
      </c>
      <c r="BV9" s="46">
        <f>IF(X9&gt;99,0,X9)</f>
        <v>75.150000000000006</v>
      </c>
      <c r="BW9" s="46">
        <f>IF(Z9&gt;99,199,Z9)</f>
        <v>0</v>
      </c>
      <c r="BX9" s="46">
        <f>IF(AA9&gt;99,0,AA9)</f>
        <v>42.09</v>
      </c>
      <c r="BY9" s="46">
        <f>BU9+BW9</f>
        <v>0</v>
      </c>
      <c r="BZ9" s="46">
        <f>IF(AE9&gt;99,199,AE9)</f>
        <v>0</v>
      </c>
      <c r="CA9" s="46">
        <f>IF(AF9&gt;99,0,AF9)</f>
        <v>0</v>
      </c>
      <c r="CB9" s="46">
        <f>IF(AH9&gt;99,199,AH9)</f>
        <v>0</v>
      </c>
      <c r="CC9" s="46">
        <f>IF(AI9&gt;99,0,AI9)</f>
        <v>0</v>
      </c>
      <c r="CD9" s="46">
        <f>BZ9+CB9</f>
        <v>0</v>
      </c>
      <c r="CE9" s="46">
        <f>IF(AM9&gt;99,199,AM9)</f>
        <v>0</v>
      </c>
      <c r="CF9" s="46">
        <f>IF(AN9&gt;99,0,AN9)</f>
        <v>0</v>
      </c>
      <c r="CG9" s="46">
        <f>IF(AP9&gt;99,199,AP9)</f>
        <v>0</v>
      </c>
      <c r="CH9" s="46">
        <f>IF(AQ9&gt;99,0,AQ9)</f>
        <v>0</v>
      </c>
      <c r="CI9" s="46">
        <f>CE9+CG9</f>
        <v>0</v>
      </c>
      <c r="CJ9" s="46">
        <f>IF(AU9&gt;99,199,AU9)</f>
        <v>0</v>
      </c>
      <c r="CK9" s="46">
        <f>IF(AV9&gt;99,0,AV9)</f>
        <v>0</v>
      </c>
      <c r="CL9" s="46">
        <f>IF(AX9&gt;99,199,AX9)</f>
        <v>0</v>
      </c>
      <c r="CM9" s="46">
        <f>IF(AY9&gt;99,0,AY9)</f>
        <v>0</v>
      </c>
      <c r="CN9" s="46">
        <f>CJ9+CL9</f>
        <v>0</v>
      </c>
    </row>
    <row r="10" spans="1:92" x14ac:dyDescent="0.2">
      <c r="A10" s="8">
        <v>2</v>
      </c>
      <c r="B10" s="8" t="s">
        <v>269</v>
      </c>
      <c r="C10" s="8" t="s">
        <v>375</v>
      </c>
      <c r="D10" s="8" t="s">
        <v>270</v>
      </c>
      <c r="E10" s="8" t="s">
        <v>376</v>
      </c>
      <c r="F10" s="8" t="s">
        <v>184</v>
      </c>
      <c r="G10" s="95">
        <v>0</v>
      </c>
      <c r="H10" s="91">
        <v>77.14</v>
      </c>
      <c r="J10" s="101">
        <v>0</v>
      </c>
      <c r="K10" s="92">
        <v>37.07</v>
      </c>
      <c r="M10" s="72">
        <v>1</v>
      </c>
      <c r="N10" s="72">
        <v>1</v>
      </c>
      <c r="O10" s="104">
        <v>4</v>
      </c>
      <c r="P10" s="93">
        <v>70.91</v>
      </c>
      <c r="U10" s="73">
        <v>3</v>
      </c>
      <c r="V10" s="73">
        <v>3</v>
      </c>
      <c r="W10" s="95">
        <v>0</v>
      </c>
      <c r="X10" s="92">
        <v>73.900000000000006</v>
      </c>
      <c r="Z10" s="95">
        <v>4</v>
      </c>
      <c r="AA10" s="92">
        <v>50.24</v>
      </c>
      <c r="AC10" s="72">
        <v>2</v>
      </c>
      <c r="AD10" s="72">
        <v>2</v>
      </c>
      <c r="BC10" s="14">
        <f>N10+V10+AD10+AL10+AT10+BB10</f>
        <v>6</v>
      </c>
      <c r="BD10" s="28">
        <f>IF($O$4&gt;0,(LARGE(($N10,$V10,$AD10,$AL10,$AT10,$BB10),1)),"0")</f>
        <v>3</v>
      </c>
      <c r="BE10" s="28">
        <f>BC10-BD10</f>
        <v>3</v>
      </c>
      <c r="BF10" s="8">
        <v>2</v>
      </c>
      <c r="BK10" s="46">
        <f>IF(G10&gt;99,199,G10)</f>
        <v>0</v>
      </c>
      <c r="BL10" s="46">
        <f>IF(H10&gt;99,0,H10)</f>
        <v>77.14</v>
      </c>
      <c r="BM10" s="46">
        <f>IF(J10&gt;99,199,J10)</f>
        <v>0</v>
      </c>
      <c r="BN10" s="46">
        <f>IF(K10&gt;99,0,K10)</f>
        <v>37.07</v>
      </c>
      <c r="BO10" s="46">
        <f>BK10+BM10</f>
        <v>0</v>
      </c>
      <c r="BP10" s="46">
        <f>IF(O10&gt;99,199,O10)</f>
        <v>4</v>
      </c>
      <c r="BQ10" s="46">
        <f>IF(P10&gt;99,0,P10)</f>
        <v>70.91</v>
      </c>
      <c r="BR10" s="46">
        <f>IF(R10&gt;99,199,R10)</f>
        <v>0</v>
      </c>
      <c r="BS10" s="46">
        <f>IF(S10&gt;99,0,S10)</f>
        <v>0</v>
      </c>
      <c r="BT10" s="46">
        <f>BP10+BR10</f>
        <v>4</v>
      </c>
      <c r="BU10" s="46">
        <f>IF(W10&gt;99,199,W10)</f>
        <v>0</v>
      </c>
      <c r="BV10" s="46">
        <f>IF(X10&gt;99,0,X10)</f>
        <v>73.900000000000006</v>
      </c>
      <c r="BW10" s="46">
        <f>IF(Z10&gt;99,199,Z10)</f>
        <v>4</v>
      </c>
      <c r="BX10" s="46">
        <f>IF(AA10&gt;99,0,AA10)</f>
        <v>50.24</v>
      </c>
      <c r="BY10" s="46">
        <f>BU10+BW10</f>
        <v>4</v>
      </c>
      <c r="BZ10" s="46">
        <f>IF(AE10&gt;99,199,AE10)</f>
        <v>0</v>
      </c>
      <c r="CA10" s="46">
        <f>IF(AF10&gt;99,0,AF10)</f>
        <v>0</v>
      </c>
      <c r="CB10" s="46">
        <f>IF(AH10&gt;99,199,AH10)</f>
        <v>0</v>
      </c>
      <c r="CC10" s="46">
        <f>IF(AI10&gt;99,0,AI10)</f>
        <v>0</v>
      </c>
      <c r="CD10" s="46">
        <f>BZ10+CB10</f>
        <v>0</v>
      </c>
      <c r="CE10" s="46">
        <f>IF(AM10&gt;99,199,AM10)</f>
        <v>0</v>
      </c>
      <c r="CF10" s="46">
        <f>IF(AN10&gt;99,0,AN10)</f>
        <v>0</v>
      </c>
      <c r="CG10" s="46">
        <f>IF(AP10&gt;99,199,AP10)</f>
        <v>0</v>
      </c>
      <c r="CH10" s="46">
        <f>IF(AQ10&gt;99,0,AQ10)</f>
        <v>0</v>
      </c>
      <c r="CI10" s="46">
        <f>CE10+CG10</f>
        <v>0</v>
      </c>
      <c r="CJ10" s="46">
        <f>IF(AU10&gt;99,199,AU10)</f>
        <v>0</v>
      </c>
      <c r="CK10" s="46">
        <f>IF(AV10&gt;99,0,AV10)</f>
        <v>0</v>
      </c>
      <c r="CL10" s="46">
        <f>IF(AX10&gt;99,199,AX10)</f>
        <v>0</v>
      </c>
      <c r="CM10" s="46">
        <f>IF(AY10&gt;99,0,AY10)</f>
        <v>0</v>
      </c>
      <c r="CN10" s="46">
        <f>CJ10+CL10</f>
        <v>0</v>
      </c>
    </row>
    <row r="11" spans="1:92" x14ac:dyDescent="0.2">
      <c r="A11" s="8">
        <v>3</v>
      </c>
      <c r="B11" s="8" t="s">
        <v>215</v>
      </c>
      <c r="C11" s="8" t="s">
        <v>353</v>
      </c>
      <c r="D11" s="8" t="s">
        <v>216</v>
      </c>
      <c r="E11" s="8" t="s">
        <v>376</v>
      </c>
      <c r="F11" s="8" t="s">
        <v>181</v>
      </c>
      <c r="N11" s="72">
        <v>99</v>
      </c>
      <c r="O11" s="104">
        <v>0</v>
      </c>
      <c r="P11" s="93">
        <v>66.709999999999994</v>
      </c>
      <c r="R11" s="104">
        <v>0</v>
      </c>
      <c r="S11" s="93">
        <v>49.39</v>
      </c>
      <c r="U11" s="73">
        <v>1</v>
      </c>
      <c r="V11" s="73">
        <v>1</v>
      </c>
      <c r="W11" s="95">
        <v>12</v>
      </c>
      <c r="X11" s="92">
        <v>100.43</v>
      </c>
      <c r="AC11" s="72">
        <v>3</v>
      </c>
      <c r="AD11" s="72">
        <v>3</v>
      </c>
      <c r="BC11" s="14">
        <f>N11+V11+AD11+AL11+AT11+BB11</f>
        <v>103</v>
      </c>
      <c r="BD11" s="28">
        <f>IF($O$4&gt;0,(LARGE(($N11,$V11,$AD11,$AL11,$AT11,$BB11),1)),"0")</f>
        <v>99</v>
      </c>
      <c r="BE11" s="28">
        <f>BC11-BD11</f>
        <v>4</v>
      </c>
      <c r="BG11" s="8">
        <v>1</v>
      </c>
      <c r="BK11" s="46">
        <f>IF(G11&gt;99,199,G11)</f>
        <v>0</v>
      </c>
      <c r="BL11" s="46">
        <f>IF(H11&gt;99,0,H11)</f>
        <v>0</v>
      </c>
      <c r="BM11" s="46">
        <f>IF(J11&gt;99,199,J11)</f>
        <v>0</v>
      </c>
      <c r="BN11" s="46">
        <f>IF(K11&gt;99,0,K11)</f>
        <v>0</v>
      </c>
      <c r="BO11" s="46">
        <f>BK11+BM11</f>
        <v>0</v>
      </c>
      <c r="BP11" s="46">
        <f>IF(O11&gt;99,199,O11)</f>
        <v>0</v>
      </c>
      <c r="BQ11" s="46">
        <f>IF(P11&gt;99,0,P11)</f>
        <v>66.709999999999994</v>
      </c>
      <c r="BR11" s="46">
        <f>IF(R11&gt;99,199,R11)</f>
        <v>0</v>
      </c>
      <c r="BS11" s="46">
        <f>IF(S11&gt;99,0,S11)</f>
        <v>49.39</v>
      </c>
      <c r="BT11" s="46">
        <f>BP11+BR11</f>
        <v>0</v>
      </c>
      <c r="BU11" s="46">
        <f>IF(W11&gt;99,199,W11)</f>
        <v>12</v>
      </c>
      <c r="BV11" s="46">
        <f>IF(X11&gt;99,0,X11)</f>
        <v>0</v>
      </c>
      <c r="BW11" s="46">
        <f>IF(Z11&gt;99,199,Z11)</f>
        <v>0</v>
      </c>
      <c r="BX11" s="46">
        <f>IF(AA11&gt;99,0,AA11)</f>
        <v>0</v>
      </c>
      <c r="BY11" s="46">
        <f>BU11+BW11</f>
        <v>12</v>
      </c>
      <c r="BZ11" s="46">
        <f>IF(AE11&gt;99,199,AE11)</f>
        <v>0</v>
      </c>
      <c r="CA11" s="46">
        <f>IF(AF11&gt;99,0,AF11)</f>
        <v>0</v>
      </c>
      <c r="CB11" s="46">
        <f>IF(AH11&gt;99,199,AH11)</f>
        <v>0</v>
      </c>
      <c r="CC11" s="46">
        <f>IF(AI11&gt;99,0,AI11)</f>
        <v>0</v>
      </c>
      <c r="CD11" s="46">
        <f>BZ11+CB11</f>
        <v>0</v>
      </c>
      <c r="CE11" s="46">
        <f>IF(AM11&gt;99,199,AM11)</f>
        <v>0</v>
      </c>
      <c r="CF11" s="46">
        <f>IF(AN11&gt;99,0,AN11)</f>
        <v>0</v>
      </c>
      <c r="CG11" s="46">
        <f>IF(AP11&gt;99,199,AP11)</f>
        <v>0</v>
      </c>
      <c r="CH11" s="46">
        <f>IF(AQ11&gt;99,0,AQ11)</f>
        <v>0</v>
      </c>
      <c r="CI11" s="46">
        <f>CE11+CG11</f>
        <v>0</v>
      </c>
      <c r="CJ11" s="46">
        <f>IF(AU11&gt;99,199,AU11)</f>
        <v>0</v>
      </c>
      <c r="CK11" s="46">
        <f>IF(AV11&gt;99,0,AV11)</f>
        <v>0</v>
      </c>
      <c r="CL11" s="46">
        <f>IF(AX11&gt;99,199,AX11)</f>
        <v>0</v>
      </c>
      <c r="CM11" s="46">
        <f>IF(AY11&gt;99,0,AY11)</f>
        <v>0</v>
      </c>
      <c r="CN11" s="46">
        <f>CJ11+CL11</f>
        <v>0</v>
      </c>
    </row>
  </sheetData>
  <sortState ref="A9:XFD12">
    <sortCondition ref="BE9"/>
  </sortState>
  <mergeCells count="32">
    <mergeCell ref="BC4:BF4"/>
    <mergeCell ref="W3:AL5"/>
    <mergeCell ref="BC3:BF3"/>
    <mergeCell ref="BC5:BF5"/>
    <mergeCell ref="BC6:BE6"/>
    <mergeCell ref="W7:AD7"/>
    <mergeCell ref="AE7:AL7"/>
    <mergeCell ref="AM7:AT7"/>
    <mergeCell ref="AU7:BB7"/>
    <mergeCell ref="W6:AD6"/>
    <mergeCell ref="AE6:AL6"/>
    <mergeCell ref="A1:BI1"/>
    <mergeCell ref="A3:B3"/>
    <mergeCell ref="C3:E3"/>
    <mergeCell ref="F3:N3"/>
    <mergeCell ref="O3:V3"/>
    <mergeCell ref="O4:V4"/>
    <mergeCell ref="BH3:BI7"/>
    <mergeCell ref="A4:B4"/>
    <mergeCell ref="O5:V5"/>
    <mergeCell ref="F4:N4"/>
    <mergeCell ref="C4:E4"/>
    <mergeCell ref="G7:N7"/>
    <mergeCell ref="A5:B5"/>
    <mergeCell ref="C5:E5"/>
    <mergeCell ref="F5:N5"/>
    <mergeCell ref="A6:E7"/>
    <mergeCell ref="G6:N6"/>
    <mergeCell ref="O6:V6"/>
    <mergeCell ref="O7:V7"/>
    <mergeCell ref="AM6:AT6"/>
    <mergeCell ref="AU6:BB6"/>
  </mergeCells>
  <dataValidations count="9">
    <dataValidation operator="lessThan" allowBlank="1" showInputMessage="1" showErrorMessage="1" sqref="O1:O2 AE1:AE2 AU1:AU2 AU9:AU65466 AE9:AE65466 O9:O65466"/>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type="decimal" allowBlank="1" showInputMessage="1" showErrorMessage="1" sqref="H1:H2 K1:K2 P1:P2 S1:S2 X1:X2 AA1:AA2 AI1:AI2 AF1:AF2 AN1:AN2 AQ1:AQ2 AY1:AY2 AV1:AV2 AV9:AV65466 AY9:AY65466 AN9:AN65466 AQ9:AQ65466 AF9:AF65466 K9:K65466 S9:S65466 P9:P65466 AI9:AI65466 AA9:AA65466 H9:H65466 X13:X65466">
      <formula1>0</formula1>
      <formula2>100</formula2>
    </dataValidation>
    <dataValidation type="list" allowBlank="1" showInputMessage="1" showErrorMessage="1" sqref="BH1:BH2 BH9:BH65466">
      <formula1>"ja,nee"</formula1>
    </dataValidation>
    <dataValidation type="whole" operator="lessThan" allowBlank="1" showInputMessage="1" showErrorMessage="1" sqref="BG6">
      <formula1>340</formula1>
    </dataValidation>
    <dataValidation type="whole" operator="lessThan" allowBlank="1" showInputMessage="1" showErrorMessage="1" sqref="BG5">
      <formula1>9</formula1>
    </dataValidation>
    <dataValidation type="whole" allowBlank="1" showInputMessage="1" showErrorMessage="1" sqref="BG4">
      <formula1>1</formula1>
      <formula2>2</formula2>
    </dataValidation>
    <dataValidation type="whole" allowBlank="1" showInputMessage="1" showErrorMessage="1" sqref="BG3">
      <formula1>1</formula1>
      <formula2>4</formula2>
    </dataValidation>
    <dataValidation type="decimal" allowBlank="1" showInputMessage="1" showErrorMessage="1" sqref="X11">
      <formula1>0</formula1>
      <formula2>1000</formula2>
    </dataValidation>
  </dataValidations>
  <printOptions headings="1" gridLines="1"/>
  <pageMargins left="0.19685039370078741" right="0" top="0.98425196850393704" bottom="0.98425196850393704" header="0.51181102362204722" footer="0.51181102362204722"/>
  <pageSetup paperSize="9" scale="69"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45410"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45411"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45412"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45413"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45414"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45415"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45416"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45417"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45418"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45419"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45420"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45421"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45485" r:id="rId17" name="Button 77">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45486" r:id="rId18" name="Button 78">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45543" r:id="rId19" name="Button 135">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45544" r:id="rId20" name="Button 136">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45545" r:id="rId21" name="Button 137">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45546" r:id="rId22" name="Button 138">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45547" r:id="rId23" name="Button 139">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pageSetUpPr fitToPage="1"/>
  </sheetPr>
  <dimension ref="A1:CN15"/>
  <sheetViews>
    <sheetView workbookViewId="0">
      <pane xSplit="5" ySplit="8" topLeftCell="J9" activePane="bottomRight" state="frozen"/>
      <selection pane="topRight" activeCell="F1" sqref="F1"/>
      <selection pane="bottomLeft" activeCell="A9" sqref="A9"/>
      <selection pane="bottomRight" activeCell="BI10" sqref="BI10"/>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46"/>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2</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34</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124</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2</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271</v>
      </c>
      <c r="C9" s="8" t="s">
        <v>375</v>
      </c>
      <c r="D9" s="8" t="s">
        <v>272</v>
      </c>
      <c r="E9" s="8" t="s">
        <v>377</v>
      </c>
      <c r="F9" s="8" t="s">
        <v>184</v>
      </c>
      <c r="G9" s="95">
        <v>0</v>
      </c>
      <c r="H9" s="91">
        <v>76.58</v>
      </c>
      <c r="J9" s="101">
        <v>0</v>
      </c>
      <c r="K9" s="92">
        <v>39.880000000000003</v>
      </c>
      <c r="M9" s="72">
        <v>1</v>
      </c>
      <c r="N9" s="72">
        <v>1</v>
      </c>
      <c r="O9" s="104">
        <v>0</v>
      </c>
      <c r="P9" s="93">
        <v>53.98</v>
      </c>
      <c r="R9" s="104">
        <v>4</v>
      </c>
      <c r="S9" s="93">
        <v>35.520000000000003</v>
      </c>
      <c r="U9" s="73">
        <v>3</v>
      </c>
      <c r="V9" s="73">
        <v>3</v>
      </c>
      <c r="W9" s="95">
        <v>0</v>
      </c>
      <c r="X9" s="92">
        <v>71.31</v>
      </c>
      <c r="Z9" s="95">
        <v>0</v>
      </c>
      <c r="AA9" s="92">
        <v>46.22</v>
      </c>
      <c r="AC9" s="72">
        <v>2</v>
      </c>
      <c r="AD9" s="72">
        <v>2</v>
      </c>
      <c r="BC9" s="14">
        <f t="shared" ref="BC9:BC15" si="0">N9+V9+AD9+AL9+AT9+BB9</f>
        <v>6</v>
      </c>
      <c r="BD9" s="28">
        <f>IF($O$4&gt;0,(LARGE(($N9,$V9,$AD9,$AL9,$AT9,$BB9),1)),"0")</f>
        <v>3</v>
      </c>
      <c r="BE9" s="28">
        <f t="shared" ref="BE9:BE15" si="1">BC9-BD9</f>
        <v>3</v>
      </c>
      <c r="BF9" s="8">
        <v>1</v>
      </c>
      <c r="BI9" s="119" t="s">
        <v>467</v>
      </c>
      <c r="BK9" s="46">
        <f t="shared" ref="BK9:BK15" si="2">IF(G9&gt;99,199,G9)</f>
        <v>0</v>
      </c>
      <c r="BL9" s="46">
        <f t="shared" ref="BL9:BL15" si="3">IF(H9&gt;99,0,H9)</f>
        <v>76.58</v>
      </c>
      <c r="BM9" s="46">
        <f t="shared" ref="BM9:BM15" si="4">IF(J9&gt;99,199,J9)</f>
        <v>0</v>
      </c>
      <c r="BN9" s="46">
        <f t="shared" ref="BN9:BN15" si="5">IF(K9&gt;99,0,K9)</f>
        <v>39.880000000000003</v>
      </c>
      <c r="BO9" s="46">
        <f t="shared" ref="BO9:BO15" si="6">BK9+BM9</f>
        <v>0</v>
      </c>
      <c r="BP9" s="46">
        <f t="shared" ref="BP9:BP15" si="7">IF(O9&gt;99,199,O9)</f>
        <v>0</v>
      </c>
      <c r="BQ9" s="46">
        <f t="shared" ref="BQ9:BQ15" si="8">IF(P9&gt;99,0,P9)</f>
        <v>53.98</v>
      </c>
      <c r="BR9" s="46">
        <f t="shared" ref="BR9:BR15" si="9">IF(R9&gt;99,199,R9)</f>
        <v>4</v>
      </c>
      <c r="BS9" s="46">
        <f t="shared" ref="BS9:BS15" si="10">IF(S9&gt;99,0,S9)</f>
        <v>35.520000000000003</v>
      </c>
      <c r="BT9" s="46">
        <f t="shared" ref="BT9:BT15" si="11">BP9+BR9</f>
        <v>4</v>
      </c>
      <c r="BU9" s="46">
        <f t="shared" ref="BU9:BU15" si="12">IF(W9&gt;99,199,W9)</f>
        <v>0</v>
      </c>
      <c r="BV9" s="46">
        <f t="shared" ref="BV9:BV15" si="13">IF(X9&gt;99,0,X9)</f>
        <v>71.31</v>
      </c>
      <c r="BW9" s="46">
        <f t="shared" ref="BW9:BW15" si="14">IF(Z9&gt;99,199,Z9)</f>
        <v>0</v>
      </c>
      <c r="BX9" s="46">
        <f t="shared" ref="BX9:BX15" si="15">IF(AA9&gt;99,0,AA9)</f>
        <v>46.22</v>
      </c>
      <c r="BY9" s="46">
        <f t="shared" ref="BY9:BY15" si="16">BU9+BW9</f>
        <v>0</v>
      </c>
      <c r="BZ9" s="46">
        <f t="shared" ref="BZ9:BZ15" si="17">IF(AE9&gt;99,199,AE9)</f>
        <v>0</v>
      </c>
      <c r="CA9" s="46">
        <f t="shared" ref="CA9:CA15" si="18">IF(AF9&gt;99,0,AF9)</f>
        <v>0</v>
      </c>
      <c r="CB9" s="46">
        <f t="shared" ref="CB9:CB15" si="19">IF(AH9&gt;99,199,AH9)</f>
        <v>0</v>
      </c>
      <c r="CC9" s="46">
        <f t="shared" ref="CC9:CC15" si="20">IF(AI9&gt;99,0,AI9)</f>
        <v>0</v>
      </c>
      <c r="CD9" s="46">
        <f t="shared" ref="CD9:CD15" si="21">BZ9+CB9</f>
        <v>0</v>
      </c>
      <c r="CE9" s="46">
        <f t="shared" ref="CE9:CE15" si="22">IF(AM9&gt;99,199,AM9)</f>
        <v>0</v>
      </c>
      <c r="CF9" s="46">
        <f t="shared" ref="CF9:CF15" si="23">IF(AN9&gt;99,0,AN9)</f>
        <v>0</v>
      </c>
      <c r="CG9" s="46">
        <f t="shared" ref="CG9:CG15" si="24">IF(AP9&gt;99,199,AP9)</f>
        <v>0</v>
      </c>
      <c r="CH9" s="46">
        <f t="shared" ref="CH9:CH15" si="25">IF(AQ9&gt;99,0,AQ9)</f>
        <v>0</v>
      </c>
      <c r="CI9" s="46">
        <f t="shared" ref="CI9:CI15" si="26">CE9+CG9</f>
        <v>0</v>
      </c>
      <c r="CJ9" s="46">
        <f t="shared" ref="CJ9:CJ15" si="27">IF(AU9&gt;99,199,AU9)</f>
        <v>0</v>
      </c>
      <c r="CK9" s="46">
        <f t="shared" ref="CK9:CK15" si="28">IF(AV9&gt;99,0,AV9)</f>
        <v>0</v>
      </c>
      <c r="CL9" s="46">
        <f t="shared" ref="CL9:CL15" si="29">IF(AX9&gt;99,199,AX9)</f>
        <v>0</v>
      </c>
      <c r="CM9" s="46">
        <f t="shared" ref="CM9:CM15" si="30">IF(AY9&gt;99,0,AY9)</f>
        <v>0</v>
      </c>
      <c r="CN9" s="46">
        <f t="shared" ref="CN9:CN15" si="31">CJ9+CL9</f>
        <v>0</v>
      </c>
    </row>
    <row r="10" spans="1:92" x14ac:dyDescent="0.2">
      <c r="A10" s="8">
        <v>2</v>
      </c>
      <c r="B10" s="8" t="s">
        <v>275</v>
      </c>
      <c r="C10" s="8" t="s">
        <v>380</v>
      </c>
      <c r="D10" s="8" t="s">
        <v>276</v>
      </c>
      <c r="E10" s="8" t="s">
        <v>377</v>
      </c>
      <c r="F10" s="8" t="s">
        <v>149</v>
      </c>
      <c r="G10" s="95">
        <v>0</v>
      </c>
      <c r="H10" s="91">
        <v>75.040000000000006</v>
      </c>
      <c r="J10" s="101">
        <v>4</v>
      </c>
      <c r="K10" s="92">
        <v>56.76</v>
      </c>
      <c r="M10" s="72">
        <v>2</v>
      </c>
      <c r="N10" s="72">
        <v>2</v>
      </c>
      <c r="O10" s="104">
        <v>0</v>
      </c>
      <c r="P10" s="93">
        <v>59.82</v>
      </c>
      <c r="R10" s="104">
        <v>0</v>
      </c>
      <c r="S10" s="93">
        <v>39</v>
      </c>
      <c r="U10" s="73">
        <v>2</v>
      </c>
      <c r="V10" s="73">
        <v>2</v>
      </c>
      <c r="AD10" s="72">
        <v>99</v>
      </c>
      <c r="BC10" s="14">
        <f t="shared" si="0"/>
        <v>103</v>
      </c>
      <c r="BD10" s="28">
        <f>IF($O$4&gt;0,(LARGE(($N10,$V10,$AD10,$AL10,$AT10,$BB10),1)),"0")</f>
        <v>99</v>
      </c>
      <c r="BE10" s="28">
        <f t="shared" si="1"/>
        <v>4</v>
      </c>
      <c r="BF10" s="8">
        <v>2</v>
      </c>
      <c r="BK10" s="46">
        <f t="shared" si="2"/>
        <v>0</v>
      </c>
      <c r="BL10" s="46">
        <f t="shared" si="3"/>
        <v>75.040000000000006</v>
      </c>
      <c r="BM10" s="46">
        <f t="shared" si="4"/>
        <v>4</v>
      </c>
      <c r="BN10" s="46">
        <f t="shared" si="5"/>
        <v>56.76</v>
      </c>
      <c r="BO10" s="46">
        <f t="shared" si="6"/>
        <v>4</v>
      </c>
      <c r="BP10" s="46">
        <f t="shared" si="7"/>
        <v>0</v>
      </c>
      <c r="BQ10" s="46">
        <f t="shared" si="8"/>
        <v>59.82</v>
      </c>
      <c r="BR10" s="46">
        <f t="shared" si="9"/>
        <v>0</v>
      </c>
      <c r="BS10" s="46">
        <f t="shared" si="10"/>
        <v>39</v>
      </c>
      <c r="BT10" s="46">
        <f t="shared" si="11"/>
        <v>0</v>
      </c>
      <c r="BU10" s="46">
        <f t="shared" si="12"/>
        <v>0</v>
      </c>
      <c r="BV10" s="46">
        <f t="shared" si="13"/>
        <v>0</v>
      </c>
      <c r="BW10" s="46">
        <f t="shared" si="14"/>
        <v>0</v>
      </c>
      <c r="BX10" s="46">
        <f t="shared" si="15"/>
        <v>0</v>
      </c>
      <c r="BY10" s="46">
        <f t="shared" si="16"/>
        <v>0</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204</v>
      </c>
      <c r="C11" s="8" t="s">
        <v>348</v>
      </c>
      <c r="D11" s="8" t="s">
        <v>205</v>
      </c>
      <c r="E11" s="8" t="s">
        <v>377</v>
      </c>
      <c r="F11" s="8" t="s">
        <v>154</v>
      </c>
      <c r="G11" s="95">
        <v>0</v>
      </c>
      <c r="H11" s="91">
        <v>73.63</v>
      </c>
      <c r="J11" s="101">
        <v>6</v>
      </c>
      <c r="K11" s="92">
        <v>65.23</v>
      </c>
      <c r="M11" s="72">
        <v>3</v>
      </c>
      <c r="N11" s="72">
        <v>3</v>
      </c>
      <c r="O11" s="104">
        <v>11</v>
      </c>
      <c r="P11" s="93">
        <v>88.24</v>
      </c>
      <c r="U11" s="73">
        <v>6</v>
      </c>
      <c r="V11" s="73">
        <v>6</v>
      </c>
      <c r="W11" s="95">
        <v>0</v>
      </c>
      <c r="X11" s="92">
        <v>64.48</v>
      </c>
      <c r="Z11" s="120" t="s">
        <v>221</v>
      </c>
      <c r="AC11" s="72">
        <v>3</v>
      </c>
      <c r="AD11" s="72">
        <v>3</v>
      </c>
      <c r="BC11" s="14">
        <f t="shared" si="0"/>
        <v>12</v>
      </c>
      <c r="BD11" s="28">
        <f>IF($O$4&gt;0,(LARGE(($N11,$V11,$AD11,$AL11,$AT11,$BB11),1)),"0")</f>
        <v>6</v>
      </c>
      <c r="BE11" s="28">
        <f t="shared" si="1"/>
        <v>6</v>
      </c>
      <c r="BG11" s="8">
        <v>1</v>
      </c>
      <c r="BK11" s="46">
        <f t="shared" si="2"/>
        <v>0</v>
      </c>
      <c r="BL11" s="46">
        <f t="shared" si="3"/>
        <v>73.63</v>
      </c>
      <c r="BM11" s="46">
        <f t="shared" si="4"/>
        <v>6</v>
      </c>
      <c r="BN11" s="46">
        <f t="shared" si="5"/>
        <v>65.23</v>
      </c>
      <c r="BO11" s="46">
        <f t="shared" si="6"/>
        <v>6</v>
      </c>
      <c r="BP11" s="46">
        <f t="shared" si="7"/>
        <v>11</v>
      </c>
      <c r="BQ11" s="46">
        <f t="shared" si="8"/>
        <v>88.24</v>
      </c>
      <c r="BR11" s="46">
        <f t="shared" si="9"/>
        <v>0</v>
      </c>
      <c r="BS11" s="46">
        <f t="shared" si="10"/>
        <v>0</v>
      </c>
      <c r="BT11" s="46">
        <f t="shared" si="11"/>
        <v>11</v>
      </c>
      <c r="BU11" s="46">
        <f t="shared" si="12"/>
        <v>0</v>
      </c>
      <c r="BV11" s="46">
        <f t="shared" si="13"/>
        <v>64.48</v>
      </c>
      <c r="BW11" s="46">
        <f t="shared" si="14"/>
        <v>199</v>
      </c>
      <c r="BX11" s="46">
        <f t="shared" si="15"/>
        <v>0</v>
      </c>
      <c r="BY11" s="46">
        <f t="shared" si="16"/>
        <v>199</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8" t="s">
        <v>277</v>
      </c>
      <c r="C12" s="8" t="s">
        <v>381</v>
      </c>
      <c r="D12" s="8" t="s">
        <v>278</v>
      </c>
      <c r="E12" s="8" t="s">
        <v>377</v>
      </c>
      <c r="F12" s="8" t="s">
        <v>199</v>
      </c>
      <c r="G12" s="95">
        <v>4</v>
      </c>
      <c r="H12" s="91">
        <v>68.33</v>
      </c>
      <c r="M12" s="72">
        <v>4</v>
      </c>
      <c r="N12" s="72">
        <v>4</v>
      </c>
      <c r="O12" s="104">
        <v>4</v>
      </c>
      <c r="P12" s="93">
        <v>57.35</v>
      </c>
      <c r="U12" s="73">
        <v>5</v>
      </c>
      <c r="V12" s="73">
        <v>5</v>
      </c>
      <c r="AD12" s="72">
        <v>99</v>
      </c>
      <c r="BC12" s="14">
        <f t="shared" si="0"/>
        <v>108</v>
      </c>
      <c r="BD12" s="28">
        <f>IF($O$4&gt;0,(LARGE(($N12,$V12,$AD12,$AL12,$AT12,$BB12),1)),"0")</f>
        <v>99</v>
      </c>
      <c r="BE12" s="28">
        <f t="shared" si="1"/>
        <v>9</v>
      </c>
      <c r="BG12" s="8">
        <v>2</v>
      </c>
      <c r="BK12" s="46">
        <f t="shared" si="2"/>
        <v>4</v>
      </c>
      <c r="BL12" s="46">
        <f t="shared" si="3"/>
        <v>68.33</v>
      </c>
      <c r="BM12" s="46">
        <f t="shared" si="4"/>
        <v>0</v>
      </c>
      <c r="BN12" s="46">
        <f t="shared" si="5"/>
        <v>0</v>
      </c>
      <c r="BO12" s="46">
        <f t="shared" si="6"/>
        <v>4</v>
      </c>
      <c r="BP12" s="46">
        <f t="shared" si="7"/>
        <v>4</v>
      </c>
      <c r="BQ12" s="46">
        <f t="shared" si="8"/>
        <v>57.35</v>
      </c>
      <c r="BR12" s="46">
        <f t="shared" si="9"/>
        <v>0</v>
      </c>
      <c r="BS12" s="46">
        <f t="shared" si="10"/>
        <v>0</v>
      </c>
      <c r="BT12" s="46">
        <f t="shared" si="11"/>
        <v>4</v>
      </c>
      <c r="BU12" s="46">
        <f t="shared" si="12"/>
        <v>0</v>
      </c>
      <c r="BV12" s="46">
        <f t="shared" si="13"/>
        <v>0</v>
      </c>
      <c r="BW12" s="46">
        <f t="shared" si="14"/>
        <v>0</v>
      </c>
      <c r="BX12" s="46">
        <f t="shared" si="15"/>
        <v>0</v>
      </c>
      <c r="BY12" s="46">
        <f t="shared" si="16"/>
        <v>0</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279</v>
      </c>
      <c r="C13" s="8" t="s">
        <v>382</v>
      </c>
      <c r="D13" s="8" t="s">
        <v>280</v>
      </c>
      <c r="E13" s="8" t="s">
        <v>377</v>
      </c>
      <c r="F13" s="8" t="s">
        <v>181</v>
      </c>
      <c r="G13" s="95">
        <v>4</v>
      </c>
      <c r="H13" s="91">
        <v>77.569999999999993</v>
      </c>
      <c r="M13" s="72">
        <v>5</v>
      </c>
      <c r="N13" s="72">
        <v>5</v>
      </c>
      <c r="O13" s="104" t="s">
        <v>221</v>
      </c>
      <c r="V13" s="73">
        <v>90</v>
      </c>
      <c r="AD13" s="72">
        <v>99</v>
      </c>
      <c r="BC13" s="14">
        <f t="shared" si="0"/>
        <v>194</v>
      </c>
      <c r="BD13" s="28">
        <f>IF($O$4&gt;0,(LARGE(($N13,$V13,$AD13,$AL13,$AT13,$BB13),1)),"0")</f>
        <v>99</v>
      </c>
      <c r="BE13" s="28">
        <f t="shared" si="1"/>
        <v>95</v>
      </c>
      <c r="BK13" s="46">
        <f t="shared" si="2"/>
        <v>4</v>
      </c>
      <c r="BL13" s="46">
        <f t="shared" si="3"/>
        <v>77.569999999999993</v>
      </c>
      <c r="BM13" s="46">
        <f t="shared" si="4"/>
        <v>0</v>
      </c>
      <c r="BN13" s="46">
        <f t="shared" si="5"/>
        <v>0</v>
      </c>
      <c r="BO13" s="46">
        <f t="shared" si="6"/>
        <v>4</v>
      </c>
      <c r="BP13" s="46">
        <f t="shared" si="7"/>
        <v>199</v>
      </c>
      <c r="BQ13" s="46">
        <f t="shared" si="8"/>
        <v>0</v>
      </c>
      <c r="BR13" s="46">
        <f t="shared" si="9"/>
        <v>0</v>
      </c>
      <c r="BS13" s="46">
        <f t="shared" si="10"/>
        <v>0</v>
      </c>
      <c r="BT13" s="46">
        <f t="shared" si="11"/>
        <v>199</v>
      </c>
      <c r="BU13" s="46">
        <f t="shared" si="12"/>
        <v>0</v>
      </c>
      <c r="BV13" s="46">
        <f t="shared" si="13"/>
        <v>0</v>
      </c>
      <c r="BW13" s="46">
        <f t="shared" si="14"/>
        <v>0</v>
      </c>
      <c r="BX13" s="46">
        <f t="shared" si="15"/>
        <v>0</v>
      </c>
      <c r="BY13" s="46">
        <f t="shared" si="16"/>
        <v>0</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8" t="s">
        <v>152</v>
      </c>
      <c r="C14" s="8" t="s">
        <v>324</v>
      </c>
      <c r="D14" s="8" t="s">
        <v>153</v>
      </c>
      <c r="E14" s="8" t="s">
        <v>377</v>
      </c>
      <c r="F14" s="8" t="s">
        <v>154</v>
      </c>
      <c r="N14" s="72">
        <v>99</v>
      </c>
      <c r="O14" s="104">
        <v>0</v>
      </c>
      <c r="P14" s="93">
        <v>54.21</v>
      </c>
      <c r="R14" s="104">
        <v>0</v>
      </c>
      <c r="S14" s="93">
        <v>37.56</v>
      </c>
      <c r="U14" s="73">
        <v>1</v>
      </c>
      <c r="V14" s="73">
        <v>99</v>
      </c>
      <c r="W14" s="95">
        <v>0</v>
      </c>
      <c r="X14" s="92">
        <v>65.239999999999995</v>
      </c>
      <c r="Z14" s="95">
        <v>0</v>
      </c>
      <c r="AA14" s="92">
        <v>43.36</v>
      </c>
      <c r="AC14" s="72">
        <v>1</v>
      </c>
      <c r="AD14" s="72">
        <v>99</v>
      </c>
      <c r="BC14" s="14">
        <f t="shared" si="0"/>
        <v>297</v>
      </c>
      <c r="BD14" s="28">
        <f>IF($O$4&gt;0,(LARGE(($N14,$V14,$AD14,$AL14,$AT14,$BB14),1)),"0")</f>
        <v>99</v>
      </c>
      <c r="BE14" s="28">
        <f t="shared" si="1"/>
        <v>198</v>
      </c>
      <c r="BI14" s="119" t="s">
        <v>455</v>
      </c>
      <c r="BK14" s="46">
        <f t="shared" si="2"/>
        <v>0</v>
      </c>
      <c r="BL14" s="46">
        <f t="shared" si="3"/>
        <v>0</v>
      </c>
      <c r="BM14" s="46">
        <f t="shared" si="4"/>
        <v>0</v>
      </c>
      <c r="BN14" s="46">
        <f t="shared" si="5"/>
        <v>0</v>
      </c>
      <c r="BO14" s="46">
        <f t="shared" si="6"/>
        <v>0</v>
      </c>
      <c r="BP14" s="46">
        <f t="shared" si="7"/>
        <v>0</v>
      </c>
      <c r="BQ14" s="46">
        <f t="shared" si="8"/>
        <v>54.21</v>
      </c>
      <c r="BR14" s="46">
        <f t="shared" si="9"/>
        <v>0</v>
      </c>
      <c r="BS14" s="46">
        <f t="shared" si="10"/>
        <v>37.56</v>
      </c>
      <c r="BT14" s="46">
        <f t="shared" si="11"/>
        <v>0</v>
      </c>
      <c r="BU14" s="46">
        <f t="shared" si="12"/>
        <v>0</v>
      </c>
      <c r="BV14" s="46">
        <f t="shared" si="13"/>
        <v>65.239999999999995</v>
      </c>
      <c r="BW14" s="46">
        <f t="shared" si="14"/>
        <v>0</v>
      </c>
      <c r="BX14" s="46">
        <f t="shared" si="15"/>
        <v>43.36</v>
      </c>
      <c r="BY14" s="46">
        <f t="shared" si="16"/>
        <v>0</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row r="15" spans="1:92" x14ac:dyDescent="0.2">
      <c r="A15" s="8">
        <v>6</v>
      </c>
      <c r="B15" s="8" t="s">
        <v>171</v>
      </c>
      <c r="C15" s="8" t="s">
        <v>332</v>
      </c>
      <c r="D15" s="8" t="s">
        <v>172</v>
      </c>
      <c r="E15" s="8" t="s">
        <v>377</v>
      </c>
      <c r="F15" s="8" t="s">
        <v>149</v>
      </c>
      <c r="N15" s="72">
        <v>99</v>
      </c>
      <c r="O15" s="104">
        <v>4</v>
      </c>
      <c r="P15" s="93">
        <v>54.35</v>
      </c>
      <c r="U15" s="73">
        <v>4</v>
      </c>
      <c r="V15" s="73">
        <v>99</v>
      </c>
      <c r="AD15" s="72">
        <v>99</v>
      </c>
      <c r="BC15" s="14">
        <f t="shared" si="0"/>
        <v>297</v>
      </c>
      <c r="BD15" s="28">
        <f>IF($O$4&gt;0,(LARGE(($N15,$V15,$AD15,$AL15,$AT15,$BB15),1)),"0")</f>
        <v>99</v>
      </c>
      <c r="BE15" s="28">
        <f t="shared" si="1"/>
        <v>198</v>
      </c>
      <c r="BI15" s="119" t="s">
        <v>455</v>
      </c>
      <c r="BK15" s="46">
        <f t="shared" si="2"/>
        <v>0</v>
      </c>
      <c r="BL15" s="46">
        <f t="shared" si="3"/>
        <v>0</v>
      </c>
      <c r="BM15" s="46">
        <f t="shared" si="4"/>
        <v>0</v>
      </c>
      <c r="BN15" s="46">
        <f t="shared" si="5"/>
        <v>0</v>
      </c>
      <c r="BO15" s="46">
        <f t="shared" si="6"/>
        <v>0</v>
      </c>
      <c r="BP15" s="46">
        <f t="shared" si="7"/>
        <v>4</v>
      </c>
      <c r="BQ15" s="46">
        <f t="shared" si="8"/>
        <v>54.35</v>
      </c>
      <c r="BR15" s="46">
        <f t="shared" si="9"/>
        <v>0</v>
      </c>
      <c r="BS15" s="46">
        <f t="shared" si="10"/>
        <v>0</v>
      </c>
      <c r="BT15" s="46">
        <f t="shared" si="11"/>
        <v>4</v>
      </c>
      <c r="BU15" s="46">
        <f t="shared" si="12"/>
        <v>0</v>
      </c>
      <c r="BV15" s="46">
        <f t="shared" si="13"/>
        <v>0</v>
      </c>
      <c r="BW15" s="46">
        <f t="shared" si="14"/>
        <v>0</v>
      </c>
      <c r="BX15" s="46">
        <f t="shared" si="15"/>
        <v>0</v>
      </c>
      <c r="BY15" s="46">
        <f t="shared" si="16"/>
        <v>0</v>
      </c>
      <c r="BZ15" s="46">
        <f t="shared" si="17"/>
        <v>0</v>
      </c>
      <c r="CA15" s="46">
        <f t="shared" si="18"/>
        <v>0</v>
      </c>
      <c r="CB15" s="46">
        <f t="shared" si="19"/>
        <v>0</v>
      </c>
      <c r="CC15" s="46">
        <f t="shared" si="20"/>
        <v>0</v>
      </c>
      <c r="CD15" s="46">
        <f t="shared" si="21"/>
        <v>0</v>
      </c>
      <c r="CE15" s="46">
        <f t="shared" si="22"/>
        <v>0</v>
      </c>
      <c r="CF15" s="46">
        <f t="shared" si="23"/>
        <v>0</v>
      </c>
      <c r="CG15" s="46">
        <f t="shared" si="24"/>
        <v>0</v>
      </c>
      <c r="CH15" s="46">
        <f t="shared" si="25"/>
        <v>0</v>
      </c>
      <c r="CI15" s="46">
        <f t="shared" si="26"/>
        <v>0</v>
      </c>
      <c r="CJ15" s="46">
        <f t="shared" si="27"/>
        <v>0</v>
      </c>
      <c r="CK15" s="46">
        <f t="shared" si="28"/>
        <v>0</v>
      </c>
      <c r="CL15" s="46">
        <f t="shared" si="29"/>
        <v>0</v>
      </c>
      <c r="CM15" s="46">
        <f t="shared" si="30"/>
        <v>0</v>
      </c>
      <c r="CN15" s="46">
        <f t="shared" si="31"/>
        <v>0</v>
      </c>
    </row>
  </sheetData>
  <sheetProtection sheet="1" objects="1" scenarios="1"/>
  <sortState ref="A9:XFD16">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456">
      <formula1>"ja,nee"</formula1>
    </dataValidation>
    <dataValidation type="decimal" allowBlank="1" showInputMessage="1" showErrorMessage="1" sqref="H1:H2 K1:K2 P1:P2 S1:S2 X1:X2 AA1:AA2 AI1:AI2 AF1:AF2 AN1:AN2 AQ1:AQ2 AY1:AY2 AV1:AV2 AV9:AV65456 AY9:AY65456 AN9:AN65456 AQ9:AQ65456 AF9:AF65456 K9:K65456 S9:S65456 P9:P65456 X9:X65456 AA9:AA65456 H9:H65456 AI9:AI65456">
      <formula1>0</formula1>
      <formula2>100</formula2>
    </dataValidation>
    <dataValidation type="decimal" allowBlank="1" showInputMessage="1" showErrorMessage="1" sqref="L1:L2 I1:I2 T1:T2 Q1:Q2 AG1:AG2 AB1:AB2 Y1:Y2 AJ1:AJ2 AR1:AR2 AO1:AO2 AW1:AW2 AZ1:AZ2 AZ9:AZ65456 AW9:AW65456 AR9:AR65456 AO9:AO65456 AJ9:AJ65456 Q9:Q65456 AG9:AG65456 AB9:AB65456 I9:I65456 T9:T65456 Y9:Y65456 L9:L65456">
      <formula1>0</formula1>
      <formula2>10</formula2>
    </dataValidation>
    <dataValidation operator="lessThan" allowBlank="1" showInputMessage="1" showErrorMessage="1" sqref="O1:O2 AE1:AE2 AU1:AU2 AU9:AU65456 AE9:AE65456 O9:O65456"/>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3842"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63843"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63844"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3845"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3846"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3847"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3848"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3849"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3850"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3851"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3852"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3853"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63854"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63855"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63856"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3857"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63858"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63859"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63860"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fitToPage="1"/>
  </sheetPr>
  <dimension ref="A1:CN30"/>
  <sheetViews>
    <sheetView workbookViewId="0">
      <pane xSplit="5" ySplit="8" topLeftCell="F9" activePane="bottomRight" state="frozen"/>
      <selection pane="topRight" activeCell="F1" sqref="F1"/>
      <selection pane="bottomLeft" activeCell="A9" sqref="A9"/>
      <selection pane="bottomRight" activeCell="CO18" sqref="CO18:CO19"/>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46"/>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7</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34</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125</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3</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281</v>
      </c>
      <c r="C9" s="8" t="s">
        <v>383</v>
      </c>
      <c r="D9" s="8" t="s">
        <v>282</v>
      </c>
      <c r="E9" s="8" t="s">
        <v>384</v>
      </c>
      <c r="F9" s="8" t="s">
        <v>149</v>
      </c>
      <c r="G9" s="95">
        <v>0</v>
      </c>
      <c r="H9" s="91">
        <v>69.56</v>
      </c>
      <c r="J9" s="101">
        <v>0</v>
      </c>
      <c r="K9" s="92">
        <v>46.11</v>
      </c>
      <c r="M9" s="72">
        <v>1</v>
      </c>
      <c r="N9" s="72">
        <v>1</v>
      </c>
      <c r="O9" s="104">
        <v>0</v>
      </c>
      <c r="P9" s="93">
        <v>56.2</v>
      </c>
      <c r="R9" s="104">
        <v>4</v>
      </c>
      <c r="S9" s="93">
        <v>38.68</v>
      </c>
      <c r="U9" s="73">
        <v>8</v>
      </c>
      <c r="V9" s="73">
        <v>8</v>
      </c>
      <c r="W9" s="95">
        <v>0</v>
      </c>
      <c r="X9" s="92">
        <v>68.28</v>
      </c>
      <c r="Z9" s="95">
        <v>0</v>
      </c>
      <c r="AA9" s="92">
        <v>43.04</v>
      </c>
      <c r="AC9" s="72">
        <v>1</v>
      </c>
      <c r="AD9" s="72">
        <v>1</v>
      </c>
      <c r="BC9" s="14">
        <f t="shared" ref="BC9:BC30" si="0">N9+V9+AD9+AL9+AT9+BB9</f>
        <v>10</v>
      </c>
      <c r="BD9" s="28">
        <f>IF($O$4&gt;0,(LARGE(($N9,$V9,$AD9,$AL9,$AT9,$BB9),1)),"0")</f>
        <v>8</v>
      </c>
      <c r="BE9" s="28">
        <f t="shared" ref="BE9:BE30" si="1">BC9-BD9</f>
        <v>2</v>
      </c>
      <c r="BF9" s="8">
        <v>1</v>
      </c>
      <c r="BI9" s="119" t="s">
        <v>467</v>
      </c>
      <c r="BK9" s="46">
        <f t="shared" ref="BK9:BK30" si="2">IF(G9&gt;99,199,G9)</f>
        <v>0</v>
      </c>
      <c r="BL9" s="46">
        <f t="shared" ref="BL9:BL30" si="3">IF(H9&gt;99,0,H9)</f>
        <v>69.56</v>
      </c>
      <c r="BM9" s="46">
        <f t="shared" ref="BM9:BM30" si="4">IF(J9&gt;99,199,J9)</f>
        <v>0</v>
      </c>
      <c r="BN9" s="46">
        <f t="shared" ref="BN9:BN30" si="5">IF(K9&gt;99,0,K9)</f>
        <v>46.11</v>
      </c>
      <c r="BO9" s="46">
        <f t="shared" ref="BO9:BO30" si="6">BK9+BM9</f>
        <v>0</v>
      </c>
      <c r="BP9" s="46">
        <f t="shared" ref="BP9:BP30" si="7">IF(O9&gt;99,199,O9)</f>
        <v>0</v>
      </c>
      <c r="BQ9" s="46">
        <f t="shared" ref="BQ9:BQ30" si="8">IF(P9&gt;99,0,P9)</f>
        <v>56.2</v>
      </c>
      <c r="BR9" s="46">
        <f t="shared" ref="BR9:BR30" si="9">IF(R9&gt;99,199,R9)</f>
        <v>4</v>
      </c>
      <c r="BS9" s="46">
        <f t="shared" ref="BS9:BS30" si="10">IF(S9&gt;99,0,S9)</f>
        <v>38.68</v>
      </c>
      <c r="BT9" s="46">
        <f t="shared" ref="BT9:BT30" si="11">BP9+BR9</f>
        <v>4</v>
      </c>
      <c r="BU9" s="46">
        <f t="shared" ref="BU9:BU30" si="12">IF(W9&gt;99,199,W9)</f>
        <v>0</v>
      </c>
      <c r="BV9" s="46">
        <f t="shared" ref="BV9:BV30" si="13">IF(X9&gt;99,0,X9)</f>
        <v>68.28</v>
      </c>
      <c r="BW9" s="46">
        <f t="shared" ref="BW9:BW30" si="14">IF(Z9&gt;99,199,Z9)</f>
        <v>0</v>
      </c>
      <c r="BX9" s="46">
        <f t="shared" ref="BX9:BX30" si="15">IF(AA9&gt;99,0,AA9)</f>
        <v>43.04</v>
      </c>
      <c r="BY9" s="46">
        <f t="shared" ref="BY9:BY30" si="16">BU9+BW9</f>
        <v>0</v>
      </c>
      <c r="BZ9" s="46">
        <f t="shared" ref="BZ9:BZ30" si="17">IF(AE9&gt;99,199,AE9)</f>
        <v>0</v>
      </c>
      <c r="CA9" s="46">
        <f t="shared" ref="CA9:CA30" si="18">IF(AF9&gt;99,0,AF9)</f>
        <v>0</v>
      </c>
      <c r="CB9" s="46">
        <f t="shared" ref="CB9:CB30" si="19">IF(AH9&gt;99,199,AH9)</f>
        <v>0</v>
      </c>
      <c r="CC9" s="46">
        <f t="shared" ref="CC9:CC30" si="20">IF(AI9&gt;99,0,AI9)</f>
        <v>0</v>
      </c>
      <c r="CD9" s="46">
        <f t="shared" ref="CD9:CD30" si="21">BZ9+CB9</f>
        <v>0</v>
      </c>
      <c r="CE9" s="46">
        <f t="shared" ref="CE9:CE30" si="22">IF(AM9&gt;99,199,AM9)</f>
        <v>0</v>
      </c>
      <c r="CF9" s="46">
        <f t="shared" ref="CF9:CF30" si="23">IF(AN9&gt;99,0,AN9)</f>
        <v>0</v>
      </c>
      <c r="CG9" s="46">
        <f t="shared" ref="CG9:CG30" si="24">IF(AP9&gt;99,199,AP9)</f>
        <v>0</v>
      </c>
      <c r="CH9" s="46">
        <f t="shared" ref="CH9:CH30" si="25">IF(AQ9&gt;99,0,AQ9)</f>
        <v>0</v>
      </c>
      <c r="CI9" s="46">
        <f t="shared" ref="CI9:CI30" si="26">CE9+CG9</f>
        <v>0</v>
      </c>
      <c r="CJ9" s="46">
        <f t="shared" ref="CJ9:CJ30" si="27">IF(AU9&gt;99,199,AU9)</f>
        <v>0</v>
      </c>
      <c r="CK9" s="46">
        <f t="shared" ref="CK9:CK30" si="28">IF(AV9&gt;99,0,AV9)</f>
        <v>0</v>
      </c>
      <c r="CL9" s="46">
        <f t="shared" ref="CL9:CL30" si="29">IF(AX9&gt;99,199,AX9)</f>
        <v>0</v>
      </c>
      <c r="CM9" s="46">
        <f t="shared" ref="CM9:CM30" si="30">IF(AY9&gt;99,0,AY9)</f>
        <v>0</v>
      </c>
      <c r="CN9" s="46">
        <f t="shared" ref="CN9:CN30" si="31">CJ9+CL9</f>
        <v>0</v>
      </c>
    </row>
    <row r="10" spans="1:92" x14ac:dyDescent="0.2">
      <c r="A10" s="8">
        <v>2</v>
      </c>
      <c r="B10" s="8" t="s">
        <v>299</v>
      </c>
      <c r="C10" s="8" t="s">
        <v>373</v>
      </c>
      <c r="D10" s="8" t="s">
        <v>300</v>
      </c>
      <c r="E10" s="8" t="s">
        <v>384</v>
      </c>
      <c r="F10" s="8" t="s">
        <v>166</v>
      </c>
      <c r="G10" s="95">
        <v>4</v>
      </c>
      <c r="H10" s="91">
        <v>71.400000000000006</v>
      </c>
      <c r="M10" s="72">
        <v>10</v>
      </c>
      <c r="N10" s="72">
        <v>10</v>
      </c>
      <c r="O10" s="104">
        <v>0</v>
      </c>
      <c r="P10" s="93">
        <v>57.36</v>
      </c>
      <c r="R10" s="104">
        <v>0</v>
      </c>
      <c r="S10" s="93">
        <v>46.08</v>
      </c>
      <c r="U10" s="73">
        <v>5</v>
      </c>
      <c r="V10" s="73">
        <v>5</v>
      </c>
      <c r="W10" s="95">
        <v>0</v>
      </c>
      <c r="X10" s="92">
        <v>66.28</v>
      </c>
      <c r="Z10" s="95">
        <v>0</v>
      </c>
      <c r="AA10" s="92">
        <v>43.69</v>
      </c>
      <c r="AC10" s="72">
        <v>2</v>
      </c>
      <c r="AD10" s="72">
        <v>2</v>
      </c>
      <c r="BC10" s="14">
        <f t="shared" si="0"/>
        <v>17</v>
      </c>
      <c r="BD10" s="28">
        <f>IF($O$4&gt;0,(LARGE(($N10,$V10,$AD10,$AL10,$AT10,$BB10),1)),"0")</f>
        <v>10</v>
      </c>
      <c r="BE10" s="28">
        <f t="shared" si="1"/>
        <v>7</v>
      </c>
      <c r="BF10" s="8">
        <v>2</v>
      </c>
      <c r="BK10" s="46">
        <f t="shared" si="2"/>
        <v>4</v>
      </c>
      <c r="BL10" s="46">
        <f t="shared" si="3"/>
        <v>71.400000000000006</v>
      </c>
      <c r="BM10" s="46">
        <f t="shared" si="4"/>
        <v>0</v>
      </c>
      <c r="BN10" s="46">
        <f t="shared" si="5"/>
        <v>0</v>
      </c>
      <c r="BO10" s="46">
        <f t="shared" si="6"/>
        <v>4</v>
      </c>
      <c r="BP10" s="46">
        <f t="shared" si="7"/>
        <v>0</v>
      </c>
      <c r="BQ10" s="46">
        <f t="shared" si="8"/>
        <v>57.36</v>
      </c>
      <c r="BR10" s="46">
        <f t="shared" si="9"/>
        <v>0</v>
      </c>
      <c r="BS10" s="46">
        <f t="shared" si="10"/>
        <v>46.08</v>
      </c>
      <c r="BT10" s="46">
        <f t="shared" si="11"/>
        <v>0</v>
      </c>
      <c r="BU10" s="46">
        <f t="shared" si="12"/>
        <v>0</v>
      </c>
      <c r="BV10" s="46">
        <f t="shared" si="13"/>
        <v>66.28</v>
      </c>
      <c r="BW10" s="46">
        <f t="shared" si="14"/>
        <v>0</v>
      </c>
      <c r="BX10" s="46">
        <f t="shared" si="15"/>
        <v>43.69</v>
      </c>
      <c r="BY10" s="46">
        <f t="shared" si="16"/>
        <v>0</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289</v>
      </c>
      <c r="C11" s="8" t="s">
        <v>329</v>
      </c>
      <c r="D11" s="8" t="s">
        <v>290</v>
      </c>
      <c r="E11" s="8" t="s">
        <v>384</v>
      </c>
      <c r="F11" s="8" t="s">
        <v>149</v>
      </c>
      <c r="G11" s="95">
        <v>0</v>
      </c>
      <c r="H11" s="91">
        <v>73.540000000000006</v>
      </c>
      <c r="J11" s="101">
        <v>4</v>
      </c>
      <c r="K11" s="92">
        <v>42.08</v>
      </c>
      <c r="M11" s="72">
        <v>5</v>
      </c>
      <c r="N11" s="72">
        <v>5</v>
      </c>
      <c r="O11" s="104">
        <v>0</v>
      </c>
      <c r="P11" s="93">
        <v>58.79</v>
      </c>
      <c r="R11" s="104">
        <v>0</v>
      </c>
      <c r="S11" s="93">
        <v>43.1</v>
      </c>
      <c r="U11" s="73">
        <v>4</v>
      </c>
      <c r="V11" s="73">
        <v>4</v>
      </c>
      <c r="W11" s="95">
        <v>0</v>
      </c>
      <c r="X11" s="92">
        <v>66.290000000000006</v>
      </c>
      <c r="Z11" s="95">
        <v>0</v>
      </c>
      <c r="AA11" s="92">
        <v>44.97</v>
      </c>
      <c r="AC11" s="72">
        <v>3</v>
      </c>
      <c r="AD11" s="72">
        <v>3</v>
      </c>
      <c r="BC11" s="14">
        <f t="shared" si="0"/>
        <v>12</v>
      </c>
      <c r="BD11" s="28">
        <f>IF($O$4&gt;0,(LARGE(($N11,$V11,$AD11,$AL11,$AT11,$BB11),1)),"0")</f>
        <v>5</v>
      </c>
      <c r="BE11" s="28">
        <f t="shared" si="1"/>
        <v>7</v>
      </c>
      <c r="BF11" s="8">
        <v>3</v>
      </c>
      <c r="BK11" s="46">
        <f t="shared" si="2"/>
        <v>0</v>
      </c>
      <c r="BL11" s="46">
        <f t="shared" si="3"/>
        <v>73.540000000000006</v>
      </c>
      <c r="BM11" s="46">
        <f t="shared" si="4"/>
        <v>4</v>
      </c>
      <c r="BN11" s="46">
        <f t="shared" si="5"/>
        <v>42.08</v>
      </c>
      <c r="BO11" s="46">
        <f t="shared" si="6"/>
        <v>4</v>
      </c>
      <c r="BP11" s="46">
        <f t="shared" si="7"/>
        <v>0</v>
      </c>
      <c r="BQ11" s="46">
        <f t="shared" si="8"/>
        <v>58.79</v>
      </c>
      <c r="BR11" s="46">
        <f t="shared" si="9"/>
        <v>0</v>
      </c>
      <c r="BS11" s="46">
        <f t="shared" si="10"/>
        <v>43.1</v>
      </c>
      <c r="BT11" s="46">
        <f t="shared" si="11"/>
        <v>0</v>
      </c>
      <c r="BU11" s="46">
        <f t="shared" si="12"/>
        <v>0</v>
      </c>
      <c r="BV11" s="46">
        <f t="shared" si="13"/>
        <v>66.290000000000006</v>
      </c>
      <c r="BW11" s="46">
        <f t="shared" si="14"/>
        <v>0</v>
      </c>
      <c r="BX11" s="46">
        <f t="shared" si="15"/>
        <v>44.97</v>
      </c>
      <c r="BY11" s="46">
        <f t="shared" si="16"/>
        <v>0</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8" t="s">
        <v>291</v>
      </c>
      <c r="C12" s="8" t="s">
        <v>389</v>
      </c>
      <c r="D12" s="8" t="s">
        <v>292</v>
      </c>
      <c r="E12" s="8" t="s">
        <v>387</v>
      </c>
      <c r="F12" s="8" t="s">
        <v>149</v>
      </c>
      <c r="G12" s="95">
        <v>0</v>
      </c>
      <c r="H12" s="91">
        <v>73.58</v>
      </c>
      <c r="J12" s="101">
        <v>4</v>
      </c>
      <c r="K12" s="92">
        <v>44.51</v>
      </c>
      <c r="M12" s="72">
        <v>6</v>
      </c>
      <c r="N12" s="72">
        <v>6</v>
      </c>
      <c r="O12" s="104">
        <v>0</v>
      </c>
      <c r="P12" s="93">
        <v>60.12</v>
      </c>
      <c r="R12" s="104">
        <v>0</v>
      </c>
      <c r="S12" s="93">
        <v>41.07</v>
      </c>
      <c r="U12" s="73">
        <v>3</v>
      </c>
      <c r="V12" s="73">
        <v>3</v>
      </c>
      <c r="AD12" s="72">
        <v>99</v>
      </c>
      <c r="BC12" s="14">
        <f t="shared" si="0"/>
        <v>108</v>
      </c>
      <c r="BD12" s="28">
        <f>IF($O$4&gt;0,(LARGE(($N12,$V12,$AD12,$AL12,$AT12,$BB12),1)),"0")</f>
        <v>99</v>
      </c>
      <c r="BE12" s="28">
        <f t="shared" si="1"/>
        <v>9</v>
      </c>
      <c r="BH12" s="8" t="s">
        <v>472</v>
      </c>
      <c r="BI12" s="119" t="s">
        <v>469</v>
      </c>
      <c r="BK12" s="46">
        <f t="shared" si="2"/>
        <v>0</v>
      </c>
      <c r="BL12" s="46">
        <f t="shared" si="3"/>
        <v>73.58</v>
      </c>
      <c r="BM12" s="46">
        <f t="shared" si="4"/>
        <v>4</v>
      </c>
      <c r="BN12" s="46">
        <f t="shared" si="5"/>
        <v>44.51</v>
      </c>
      <c r="BO12" s="46">
        <f t="shared" si="6"/>
        <v>4</v>
      </c>
      <c r="BP12" s="46">
        <f t="shared" si="7"/>
        <v>0</v>
      </c>
      <c r="BQ12" s="46">
        <f t="shared" si="8"/>
        <v>60.12</v>
      </c>
      <c r="BR12" s="46">
        <f t="shared" si="9"/>
        <v>0</v>
      </c>
      <c r="BS12" s="46">
        <f t="shared" si="10"/>
        <v>41.07</v>
      </c>
      <c r="BT12" s="46">
        <f t="shared" si="11"/>
        <v>0</v>
      </c>
      <c r="BU12" s="46">
        <f t="shared" si="12"/>
        <v>0</v>
      </c>
      <c r="BV12" s="46">
        <f t="shared" si="13"/>
        <v>0</v>
      </c>
      <c r="BW12" s="46">
        <f t="shared" si="14"/>
        <v>0</v>
      </c>
      <c r="BX12" s="46">
        <f t="shared" si="15"/>
        <v>0</v>
      </c>
      <c r="BY12" s="46">
        <f t="shared" si="16"/>
        <v>0</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316</v>
      </c>
      <c r="C13" s="8" t="s">
        <v>398</v>
      </c>
      <c r="D13" s="8" t="s">
        <v>317</v>
      </c>
      <c r="E13" s="8" t="s">
        <v>384</v>
      </c>
      <c r="F13" s="8" t="s">
        <v>181</v>
      </c>
      <c r="G13" s="95" t="s">
        <v>315</v>
      </c>
      <c r="N13" s="72">
        <v>99</v>
      </c>
      <c r="O13" s="104">
        <v>0</v>
      </c>
      <c r="P13" s="93">
        <v>55.72</v>
      </c>
      <c r="R13" s="104">
        <v>0</v>
      </c>
      <c r="S13" s="93">
        <v>40.07</v>
      </c>
      <c r="U13" s="73">
        <v>2</v>
      </c>
      <c r="V13" s="73">
        <v>2</v>
      </c>
      <c r="W13" s="95">
        <v>4</v>
      </c>
      <c r="X13" s="92">
        <v>64.95</v>
      </c>
      <c r="AC13" s="72">
        <v>9</v>
      </c>
      <c r="AD13" s="72">
        <v>9</v>
      </c>
      <c r="BC13" s="14">
        <f t="shared" si="0"/>
        <v>110</v>
      </c>
      <c r="BD13" s="28">
        <f>IF($O$4&gt;0,(LARGE(($N13,$V13,$AD13,$AL13,$AT13,$BB13),1)),"0")</f>
        <v>99</v>
      </c>
      <c r="BE13" s="28">
        <f t="shared" si="1"/>
        <v>11</v>
      </c>
      <c r="BF13" s="8">
        <v>4</v>
      </c>
      <c r="BK13" s="46">
        <f t="shared" si="2"/>
        <v>199</v>
      </c>
      <c r="BL13" s="46">
        <f t="shared" si="3"/>
        <v>0</v>
      </c>
      <c r="BM13" s="46">
        <f t="shared" si="4"/>
        <v>0</v>
      </c>
      <c r="BN13" s="46">
        <f t="shared" si="5"/>
        <v>0</v>
      </c>
      <c r="BO13" s="46">
        <f t="shared" si="6"/>
        <v>199</v>
      </c>
      <c r="BP13" s="46">
        <f t="shared" si="7"/>
        <v>0</v>
      </c>
      <c r="BQ13" s="46">
        <f t="shared" si="8"/>
        <v>55.72</v>
      </c>
      <c r="BR13" s="46">
        <f t="shared" si="9"/>
        <v>0</v>
      </c>
      <c r="BS13" s="46">
        <f t="shared" si="10"/>
        <v>40.07</v>
      </c>
      <c r="BT13" s="46">
        <f t="shared" si="11"/>
        <v>0</v>
      </c>
      <c r="BU13" s="46">
        <f t="shared" si="12"/>
        <v>4</v>
      </c>
      <c r="BV13" s="46">
        <f t="shared" si="13"/>
        <v>64.95</v>
      </c>
      <c r="BW13" s="46">
        <f t="shared" si="14"/>
        <v>0</v>
      </c>
      <c r="BX13" s="46">
        <f t="shared" si="15"/>
        <v>0</v>
      </c>
      <c r="BY13" s="46">
        <f t="shared" si="16"/>
        <v>4</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8" t="s">
        <v>287</v>
      </c>
      <c r="C14" s="8" t="s">
        <v>388</v>
      </c>
      <c r="D14" s="8" t="s">
        <v>288</v>
      </c>
      <c r="E14" s="8" t="s">
        <v>384</v>
      </c>
      <c r="F14" s="8" t="s">
        <v>149</v>
      </c>
      <c r="G14" s="95">
        <v>0</v>
      </c>
      <c r="H14" s="91">
        <v>73.28</v>
      </c>
      <c r="J14" s="101">
        <v>4</v>
      </c>
      <c r="K14" s="92">
        <v>41.94</v>
      </c>
      <c r="M14" s="72">
        <v>4</v>
      </c>
      <c r="N14" s="72">
        <v>4</v>
      </c>
      <c r="O14" s="104">
        <v>4</v>
      </c>
      <c r="P14" s="93">
        <v>59.95</v>
      </c>
      <c r="U14" s="73">
        <v>14</v>
      </c>
      <c r="V14" s="73">
        <v>14</v>
      </c>
      <c r="W14" s="95">
        <v>0</v>
      </c>
      <c r="X14" s="92">
        <v>74.97</v>
      </c>
      <c r="Z14" s="95">
        <v>7</v>
      </c>
      <c r="AA14" s="92">
        <v>65.84</v>
      </c>
      <c r="AC14" s="72">
        <v>8</v>
      </c>
      <c r="AD14" s="72">
        <v>8</v>
      </c>
      <c r="BC14" s="14">
        <f t="shared" si="0"/>
        <v>26</v>
      </c>
      <c r="BD14" s="28">
        <f>IF($O$4&gt;0,(LARGE(($N14,$V14,$AD14,$AL14,$AT14,$BB14),1)),"0")</f>
        <v>14</v>
      </c>
      <c r="BE14" s="28">
        <f t="shared" si="1"/>
        <v>12</v>
      </c>
      <c r="BF14" s="8">
        <v>5</v>
      </c>
      <c r="BK14" s="46">
        <f t="shared" si="2"/>
        <v>0</v>
      </c>
      <c r="BL14" s="46">
        <f t="shared" si="3"/>
        <v>73.28</v>
      </c>
      <c r="BM14" s="46">
        <f t="shared" si="4"/>
        <v>4</v>
      </c>
      <c r="BN14" s="46">
        <f t="shared" si="5"/>
        <v>41.94</v>
      </c>
      <c r="BO14" s="46">
        <f t="shared" si="6"/>
        <v>4</v>
      </c>
      <c r="BP14" s="46">
        <f t="shared" si="7"/>
        <v>4</v>
      </c>
      <c r="BQ14" s="46">
        <f t="shared" si="8"/>
        <v>59.95</v>
      </c>
      <c r="BR14" s="46">
        <f t="shared" si="9"/>
        <v>0</v>
      </c>
      <c r="BS14" s="46">
        <f t="shared" si="10"/>
        <v>0</v>
      </c>
      <c r="BT14" s="46">
        <f t="shared" si="11"/>
        <v>4</v>
      </c>
      <c r="BU14" s="46">
        <f t="shared" si="12"/>
        <v>0</v>
      </c>
      <c r="BV14" s="46">
        <f t="shared" si="13"/>
        <v>74.97</v>
      </c>
      <c r="BW14" s="46">
        <f t="shared" si="14"/>
        <v>7</v>
      </c>
      <c r="BX14" s="46">
        <f t="shared" si="15"/>
        <v>65.84</v>
      </c>
      <c r="BY14" s="46">
        <f t="shared" si="16"/>
        <v>7</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row r="15" spans="1:92" x14ac:dyDescent="0.2">
      <c r="A15" s="8">
        <v>7</v>
      </c>
      <c r="B15" s="8" t="s">
        <v>418</v>
      </c>
      <c r="C15" s="8" t="s">
        <v>439</v>
      </c>
      <c r="D15" s="8" t="s">
        <v>419</v>
      </c>
      <c r="E15" s="8" t="s">
        <v>384</v>
      </c>
      <c r="F15" s="8" t="s">
        <v>420</v>
      </c>
      <c r="N15" s="72">
        <v>99</v>
      </c>
      <c r="O15" s="104">
        <v>0</v>
      </c>
      <c r="P15" s="93">
        <v>49.44</v>
      </c>
      <c r="R15" s="104">
        <v>0</v>
      </c>
      <c r="S15" s="93">
        <v>38.04</v>
      </c>
      <c r="U15" s="73">
        <v>1</v>
      </c>
      <c r="V15" s="73">
        <v>1</v>
      </c>
      <c r="W15" s="95">
        <v>4</v>
      </c>
      <c r="X15" s="92">
        <v>71.489999999999995</v>
      </c>
      <c r="AC15" s="72">
        <v>11</v>
      </c>
      <c r="AD15" s="72">
        <v>11</v>
      </c>
      <c r="BC15" s="14">
        <f t="shared" si="0"/>
        <v>111</v>
      </c>
      <c r="BD15" s="28">
        <f>IF($O$4&gt;0,(LARGE(($N15,$V15,$AD15,$AL15,$AT15,$BB15),1)),"0")</f>
        <v>99</v>
      </c>
      <c r="BE15" s="28">
        <f t="shared" si="1"/>
        <v>12</v>
      </c>
      <c r="BF15" s="8">
        <v>6</v>
      </c>
      <c r="BK15" s="46">
        <f t="shared" si="2"/>
        <v>0</v>
      </c>
      <c r="BL15" s="46">
        <f t="shared" si="3"/>
        <v>0</v>
      </c>
      <c r="BM15" s="46">
        <f t="shared" si="4"/>
        <v>0</v>
      </c>
      <c r="BN15" s="46">
        <f t="shared" si="5"/>
        <v>0</v>
      </c>
      <c r="BO15" s="46">
        <f t="shared" si="6"/>
        <v>0</v>
      </c>
      <c r="BP15" s="46">
        <f t="shared" si="7"/>
        <v>0</v>
      </c>
      <c r="BQ15" s="46">
        <f t="shared" si="8"/>
        <v>49.44</v>
      </c>
      <c r="BR15" s="46">
        <f t="shared" si="9"/>
        <v>0</v>
      </c>
      <c r="BS15" s="46">
        <f t="shared" si="10"/>
        <v>38.04</v>
      </c>
      <c r="BT15" s="46">
        <f t="shared" si="11"/>
        <v>0</v>
      </c>
      <c r="BU15" s="46">
        <f t="shared" si="12"/>
        <v>4</v>
      </c>
      <c r="BV15" s="46">
        <f t="shared" si="13"/>
        <v>71.489999999999995</v>
      </c>
      <c r="BW15" s="46">
        <f t="shared" si="14"/>
        <v>0</v>
      </c>
      <c r="BX15" s="46">
        <f t="shared" si="15"/>
        <v>0</v>
      </c>
      <c r="BY15" s="46">
        <f t="shared" si="16"/>
        <v>4</v>
      </c>
      <c r="BZ15" s="46">
        <f t="shared" si="17"/>
        <v>0</v>
      </c>
      <c r="CA15" s="46">
        <f t="shared" si="18"/>
        <v>0</v>
      </c>
      <c r="CB15" s="46">
        <f t="shared" si="19"/>
        <v>0</v>
      </c>
      <c r="CC15" s="46">
        <f t="shared" si="20"/>
        <v>0</v>
      </c>
      <c r="CD15" s="46">
        <f t="shared" si="21"/>
        <v>0</v>
      </c>
      <c r="CE15" s="46">
        <f t="shared" si="22"/>
        <v>0</v>
      </c>
      <c r="CF15" s="46">
        <f t="shared" si="23"/>
        <v>0</v>
      </c>
      <c r="CG15" s="46">
        <f t="shared" si="24"/>
        <v>0</v>
      </c>
      <c r="CH15" s="46">
        <f t="shared" si="25"/>
        <v>0</v>
      </c>
      <c r="CI15" s="46">
        <f t="shared" si="26"/>
        <v>0</v>
      </c>
      <c r="CJ15" s="46">
        <f t="shared" si="27"/>
        <v>0</v>
      </c>
      <c r="CK15" s="46">
        <f t="shared" si="28"/>
        <v>0</v>
      </c>
      <c r="CL15" s="46">
        <f t="shared" si="29"/>
        <v>0</v>
      </c>
      <c r="CM15" s="46">
        <f t="shared" si="30"/>
        <v>0</v>
      </c>
      <c r="CN15" s="46">
        <f t="shared" si="31"/>
        <v>0</v>
      </c>
    </row>
    <row r="16" spans="1:92" x14ac:dyDescent="0.2">
      <c r="A16" s="8">
        <v>8</v>
      </c>
      <c r="B16" s="8" t="s">
        <v>285</v>
      </c>
      <c r="C16" s="8" t="s">
        <v>386</v>
      </c>
      <c r="D16" s="8" t="s">
        <v>286</v>
      </c>
      <c r="E16" s="8" t="s">
        <v>387</v>
      </c>
      <c r="F16" s="8" t="s">
        <v>157</v>
      </c>
      <c r="G16" s="95">
        <v>0</v>
      </c>
      <c r="H16" s="91">
        <v>68.13</v>
      </c>
      <c r="J16" s="101">
        <v>4</v>
      </c>
      <c r="K16" s="92">
        <v>41.4</v>
      </c>
      <c r="M16" s="72">
        <v>3</v>
      </c>
      <c r="N16" s="72">
        <v>3</v>
      </c>
      <c r="O16" s="104">
        <v>0</v>
      </c>
      <c r="P16" s="93">
        <v>56.34</v>
      </c>
      <c r="R16" s="104">
        <v>4</v>
      </c>
      <c r="S16" s="93">
        <v>39.659999999999997</v>
      </c>
      <c r="U16" s="73">
        <v>9</v>
      </c>
      <c r="V16" s="73">
        <v>9</v>
      </c>
      <c r="W16" s="95">
        <v>4</v>
      </c>
      <c r="X16" s="92">
        <v>80.5</v>
      </c>
      <c r="AC16" s="72">
        <v>15</v>
      </c>
      <c r="AD16" s="72">
        <v>15</v>
      </c>
      <c r="BC16" s="14">
        <f t="shared" si="0"/>
        <v>27</v>
      </c>
      <c r="BD16" s="28">
        <f>IF($O$4&gt;0,(LARGE(($N16,$V16,$AD16,$AL16,$AT16,$BB16),1)),"0")</f>
        <v>15</v>
      </c>
      <c r="BE16" s="28">
        <f t="shared" si="1"/>
        <v>12</v>
      </c>
      <c r="BF16" s="8">
        <v>7</v>
      </c>
      <c r="BG16" s="119" t="s">
        <v>122</v>
      </c>
      <c r="BK16" s="46">
        <f t="shared" si="2"/>
        <v>0</v>
      </c>
      <c r="BL16" s="46">
        <f t="shared" si="3"/>
        <v>68.13</v>
      </c>
      <c r="BM16" s="46">
        <f t="shared" si="4"/>
        <v>4</v>
      </c>
      <c r="BN16" s="46">
        <f t="shared" si="5"/>
        <v>41.4</v>
      </c>
      <c r="BO16" s="46">
        <f t="shared" si="6"/>
        <v>4</v>
      </c>
      <c r="BP16" s="46">
        <f t="shared" si="7"/>
        <v>0</v>
      </c>
      <c r="BQ16" s="46">
        <f t="shared" si="8"/>
        <v>56.34</v>
      </c>
      <c r="BR16" s="46">
        <f t="shared" si="9"/>
        <v>4</v>
      </c>
      <c r="BS16" s="46">
        <f t="shared" si="10"/>
        <v>39.659999999999997</v>
      </c>
      <c r="BT16" s="46">
        <f t="shared" si="11"/>
        <v>4</v>
      </c>
      <c r="BU16" s="46">
        <f t="shared" si="12"/>
        <v>4</v>
      </c>
      <c r="BV16" s="46">
        <f t="shared" si="13"/>
        <v>80.5</v>
      </c>
      <c r="BW16" s="46">
        <f t="shared" si="14"/>
        <v>0</v>
      </c>
      <c r="BX16" s="46">
        <f t="shared" si="15"/>
        <v>0</v>
      </c>
      <c r="BY16" s="46">
        <f t="shared" si="16"/>
        <v>4</v>
      </c>
      <c r="BZ16" s="46">
        <f t="shared" si="17"/>
        <v>0</v>
      </c>
      <c r="CA16" s="46">
        <f t="shared" si="18"/>
        <v>0</v>
      </c>
      <c r="CB16" s="46">
        <f t="shared" si="19"/>
        <v>0</v>
      </c>
      <c r="CC16" s="46">
        <f t="shared" si="20"/>
        <v>0</v>
      </c>
      <c r="CD16" s="46">
        <f t="shared" si="21"/>
        <v>0</v>
      </c>
      <c r="CE16" s="46">
        <f t="shared" si="22"/>
        <v>0</v>
      </c>
      <c r="CF16" s="46">
        <f t="shared" si="23"/>
        <v>0</v>
      </c>
      <c r="CG16" s="46">
        <f t="shared" si="24"/>
        <v>0</v>
      </c>
      <c r="CH16" s="46">
        <f t="shared" si="25"/>
        <v>0</v>
      </c>
      <c r="CI16" s="46">
        <f t="shared" si="26"/>
        <v>0</v>
      </c>
      <c r="CJ16" s="46">
        <f t="shared" si="27"/>
        <v>0</v>
      </c>
      <c r="CK16" s="46">
        <f t="shared" si="28"/>
        <v>0</v>
      </c>
      <c r="CL16" s="46">
        <f t="shared" si="29"/>
        <v>0</v>
      </c>
      <c r="CM16" s="46">
        <f t="shared" si="30"/>
        <v>0</v>
      </c>
      <c r="CN16" s="46">
        <f t="shared" si="31"/>
        <v>0</v>
      </c>
    </row>
    <row r="17" spans="1:92" x14ac:dyDescent="0.2">
      <c r="A17" s="8">
        <v>9</v>
      </c>
      <c r="B17" s="8" t="s">
        <v>293</v>
      </c>
      <c r="C17" s="8" t="s">
        <v>390</v>
      </c>
      <c r="D17" s="8" t="s">
        <v>294</v>
      </c>
      <c r="E17" s="8" t="s">
        <v>384</v>
      </c>
      <c r="F17" s="8" t="s">
        <v>184</v>
      </c>
      <c r="G17" s="95">
        <v>0</v>
      </c>
      <c r="H17" s="91">
        <v>77.61</v>
      </c>
      <c r="J17" s="101">
        <v>4</v>
      </c>
      <c r="K17" s="92">
        <v>50.81</v>
      </c>
      <c r="M17" s="72">
        <v>7</v>
      </c>
      <c r="N17" s="72">
        <v>7</v>
      </c>
      <c r="O17" s="104">
        <v>4</v>
      </c>
      <c r="P17" s="93">
        <v>57.6</v>
      </c>
      <c r="U17" s="73">
        <v>13</v>
      </c>
      <c r="V17" s="73">
        <v>13</v>
      </c>
      <c r="W17" s="95">
        <v>0</v>
      </c>
      <c r="X17" s="92">
        <v>69.099999999999994</v>
      </c>
      <c r="Z17" s="95">
        <v>0</v>
      </c>
      <c r="AA17" s="92">
        <v>58.78</v>
      </c>
      <c r="AC17" s="72">
        <v>6</v>
      </c>
      <c r="AD17" s="72">
        <v>6</v>
      </c>
      <c r="BC17" s="14">
        <f t="shared" si="0"/>
        <v>26</v>
      </c>
      <c r="BD17" s="28">
        <f>IF($O$4&gt;0,(LARGE(($N17,$V17,$AD17,$AL17,$AT17,$BB17),1)),"0")</f>
        <v>13</v>
      </c>
      <c r="BE17" s="28">
        <f t="shared" si="1"/>
        <v>13</v>
      </c>
      <c r="BG17" s="8">
        <v>1</v>
      </c>
      <c r="BK17" s="46">
        <f t="shared" si="2"/>
        <v>0</v>
      </c>
      <c r="BL17" s="46">
        <f t="shared" si="3"/>
        <v>77.61</v>
      </c>
      <c r="BM17" s="46">
        <f t="shared" si="4"/>
        <v>4</v>
      </c>
      <c r="BN17" s="46">
        <f t="shared" si="5"/>
        <v>50.81</v>
      </c>
      <c r="BO17" s="46">
        <f t="shared" si="6"/>
        <v>4</v>
      </c>
      <c r="BP17" s="46">
        <f t="shared" si="7"/>
        <v>4</v>
      </c>
      <c r="BQ17" s="46">
        <f t="shared" si="8"/>
        <v>57.6</v>
      </c>
      <c r="BR17" s="46">
        <f t="shared" si="9"/>
        <v>0</v>
      </c>
      <c r="BS17" s="46">
        <f t="shared" si="10"/>
        <v>0</v>
      </c>
      <c r="BT17" s="46">
        <f t="shared" si="11"/>
        <v>4</v>
      </c>
      <c r="BU17" s="46">
        <f t="shared" si="12"/>
        <v>0</v>
      </c>
      <c r="BV17" s="46">
        <f t="shared" si="13"/>
        <v>69.099999999999994</v>
      </c>
      <c r="BW17" s="46">
        <f t="shared" si="14"/>
        <v>0</v>
      </c>
      <c r="BX17" s="46">
        <f t="shared" si="15"/>
        <v>58.78</v>
      </c>
      <c r="BY17" s="46">
        <f t="shared" si="16"/>
        <v>0</v>
      </c>
      <c r="BZ17" s="46">
        <f t="shared" si="17"/>
        <v>0</v>
      </c>
      <c r="CA17" s="46">
        <f t="shared" si="18"/>
        <v>0</v>
      </c>
      <c r="CB17" s="46">
        <f t="shared" si="19"/>
        <v>0</v>
      </c>
      <c r="CC17" s="46">
        <f t="shared" si="20"/>
        <v>0</v>
      </c>
      <c r="CD17" s="46">
        <f t="shared" si="21"/>
        <v>0</v>
      </c>
      <c r="CE17" s="46">
        <f t="shared" si="22"/>
        <v>0</v>
      </c>
      <c r="CF17" s="46">
        <f t="shared" si="23"/>
        <v>0</v>
      </c>
      <c r="CG17" s="46">
        <f t="shared" si="24"/>
        <v>0</v>
      </c>
      <c r="CH17" s="46">
        <f t="shared" si="25"/>
        <v>0</v>
      </c>
      <c r="CI17" s="46">
        <f t="shared" si="26"/>
        <v>0</v>
      </c>
      <c r="CJ17" s="46">
        <f t="shared" si="27"/>
        <v>0</v>
      </c>
      <c r="CK17" s="46">
        <f t="shared" si="28"/>
        <v>0</v>
      </c>
      <c r="CL17" s="46">
        <f t="shared" si="29"/>
        <v>0</v>
      </c>
      <c r="CM17" s="46">
        <f t="shared" si="30"/>
        <v>0</v>
      </c>
      <c r="CN17" s="46">
        <f t="shared" si="31"/>
        <v>0</v>
      </c>
    </row>
    <row r="18" spans="1:92" x14ac:dyDescent="0.2">
      <c r="A18" s="8">
        <v>10</v>
      </c>
      <c r="B18" s="8" t="s">
        <v>314</v>
      </c>
      <c r="C18" s="8" t="s">
        <v>397</v>
      </c>
      <c r="D18" s="8" t="s">
        <v>423</v>
      </c>
      <c r="E18" s="8" t="s">
        <v>384</v>
      </c>
      <c r="F18" s="8" t="s">
        <v>166</v>
      </c>
      <c r="G18" s="95" t="s">
        <v>315</v>
      </c>
      <c r="N18" s="72">
        <v>99</v>
      </c>
      <c r="O18" s="104">
        <v>0</v>
      </c>
      <c r="P18" s="93">
        <v>59.59</v>
      </c>
      <c r="R18" s="104">
        <v>4</v>
      </c>
      <c r="S18" s="93">
        <v>43.96</v>
      </c>
      <c r="U18" s="73">
        <v>10</v>
      </c>
      <c r="V18" s="73">
        <v>10</v>
      </c>
      <c r="W18" s="95">
        <v>0</v>
      </c>
      <c r="X18" s="92">
        <v>69.12</v>
      </c>
      <c r="Z18" s="95">
        <v>0</v>
      </c>
      <c r="AA18" s="92">
        <v>50.24</v>
      </c>
      <c r="AC18" s="72">
        <v>4</v>
      </c>
      <c r="AD18" s="72">
        <v>4</v>
      </c>
      <c r="BC18" s="14">
        <f t="shared" si="0"/>
        <v>113</v>
      </c>
      <c r="BD18" s="28">
        <f>IF($O$4&gt;0,(LARGE(($N18,$V18,$AD18,$AL18,$AT18,$BB18),1)),"0")</f>
        <v>99</v>
      </c>
      <c r="BE18" s="28">
        <f t="shared" si="1"/>
        <v>14</v>
      </c>
      <c r="BG18" s="8">
        <v>2</v>
      </c>
      <c r="BK18" s="46">
        <f t="shared" si="2"/>
        <v>199</v>
      </c>
      <c r="BL18" s="46">
        <f t="shared" si="3"/>
        <v>0</v>
      </c>
      <c r="BM18" s="46">
        <f t="shared" si="4"/>
        <v>0</v>
      </c>
      <c r="BN18" s="46">
        <f t="shared" si="5"/>
        <v>0</v>
      </c>
      <c r="BO18" s="46">
        <f t="shared" si="6"/>
        <v>199</v>
      </c>
      <c r="BP18" s="46">
        <f t="shared" si="7"/>
        <v>0</v>
      </c>
      <c r="BQ18" s="46">
        <f t="shared" si="8"/>
        <v>59.59</v>
      </c>
      <c r="BR18" s="46">
        <f t="shared" si="9"/>
        <v>4</v>
      </c>
      <c r="BS18" s="46">
        <f t="shared" si="10"/>
        <v>43.96</v>
      </c>
      <c r="BT18" s="46">
        <f t="shared" si="11"/>
        <v>4</v>
      </c>
      <c r="BU18" s="46">
        <f t="shared" si="12"/>
        <v>0</v>
      </c>
      <c r="BV18" s="46">
        <f t="shared" si="13"/>
        <v>69.12</v>
      </c>
      <c r="BW18" s="46">
        <f t="shared" si="14"/>
        <v>0</v>
      </c>
      <c r="BX18" s="46">
        <f t="shared" si="15"/>
        <v>50.24</v>
      </c>
      <c r="BY18" s="46">
        <f t="shared" si="16"/>
        <v>0</v>
      </c>
      <c r="BZ18" s="46">
        <f t="shared" si="17"/>
        <v>0</v>
      </c>
      <c r="CA18" s="46">
        <f t="shared" si="18"/>
        <v>0</v>
      </c>
      <c r="CB18" s="46">
        <f t="shared" si="19"/>
        <v>0</v>
      </c>
      <c r="CC18" s="46">
        <f t="shared" si="20"/>
        <v>0</v>
      </c>
      <c r="CD18" s="46">
        <f t="shared" si="21"/>
        <v>0</v>
      </c>
      <c r="CE18" s="46">
        <f t="shared" si="22"/>
        <v>0</v>
      </c>
      <c r="CF18" s="46">
        <f t="shared" si="23"/>
        <v>0</v>
      </c>
      <c r="CG18" s="46">
        <f t="shared" si="24"/>
        <v>0</v>
      </c>
      <c r="CH18" s="46">
        <f t="shared" si="25"/>
        <v>0</v>
      </c>
      <c r="CI18" s="46">
        <f t="shared" si="26"/>
        <v>0</v>
      </c>
      <c r="CJ18" s="46">
        <f t="shared" si="27"/>
        <v>0</v>
      </c>
      <c r="CK18" s="46">
        <f t="shared" si="28"/>
        <v>0</v>
      </c>
      <c r="CL18" s="46">
        <f t="shared" si="29"/>
        <v>0</v>
      </c>
      <c r="CM18" s="46">
        <f t="shared" si="30"/>
        <v>0</v>
      </c>
      <c r="CN18" s="46">
        <f t="shared" si="31"/>
        <v>0</v>
      </c>
    </row>
    <row r="19" spans="1:92" x14ac:dyDescent="0.2">
      <c r="A19" s="8">
        <v>11</v>
      </c>
      <c r="B19" s="8" t="s">
        <v>283</v>
      </c>
      <c r="C19" s="8" t="s">
        <v>385</v>
      </c>
      <c r="D19" s="8" t="s">
        <v>284</v>
      </c>
      <c r="E19" s="8" t="s">
        <v>384</v>
      </c>
      <c r="F19" s="8" t="s">
        <v>149</v>
      </c>
      <c r="G19" s="95">
        <v>0</v>
      </c>
      <c r="H19" s="91">
        <v>72.180000000000007</v>
      </c>
      <c r="J19" s="101">
        <v>4</v>
      </c>
      <c r="K19" s="92">
        <v>36.630000000000003</v>
      </c>
      <c r="M19" s="72">
        <v>2</v>
      </c>
      <c r="N19" s="72">
        <v>2</v>
      </c>
      <c r="V19" s="73">
        <v>99</v>
      </c>
      <c r="W19" s="95">
        <v>4</v>
      </c>
      <c r="X19" s="92">
        <v>74.75</v>
      </c>
      <c r="AC19" s="72">
        <v>13</v>
      </c>
      <c r="AD19" s="72">
        <v>13</v>
      </c>
      <c r="BC19" s="14">
        <f t="shared" si="0"/>
        <v>114</v>
      </c>
      <c r="BD19" s="28">
        <f>IF($O$4&gt;0,(LARGE(($N19,$V19,$AD19,$AL19,$AT19,$BB19),1)),"0")</f>
        <v>99</v>
      </c>
      <c r="BE19" s="28">
        <f t="shared" si="1"/>
        <v>15</v>
      </c>
      <c r="BG19" s="8">
        <v>3</v>
      </c>
      <c r="BK19" s="46">
        <f t="shared" si="2"/>
        <v>0</v>
      </c>
      <c r="BL19" s="46">
        <f t="shared" si="3"/>
        <v>72.180000000000007</v>
      </c>
      <c r="BM19" s="46">
        <f t="shared" si="4"/>
        <v>4</v>
      </c>
      <c r="BN19" s="46">
        <f t="shared" si="5"/>
        <v>36.630000000000003</v>
      </c>
      <c r="BO19" s="46">
        <f t="shared" si="6"/>
        <v>4</v>
      </c>
      <c r="BP19" s="46">
        <f t="shared" si="7"/>
        <v>0</v>
      </c>
      <c r="BQ19" s="46">
        <f t="shared" si="8"/>
        <v>0</v>
      </c>
      <c r="BR19" s="46">
        <f t="shared" si="9"/>
        <v>0</v>
      </c>
      <c r="BS19" s="46">
        <f t="shared" si="10"/>
        <v>0</v>
      </c>
      <c r="BT19" s="46">
        <f t="shared" si="11"/>
        <v>0</v>
      </c>
      <c r="BU19" s="46">
        <f t="shared" si="12"/>
        <v>4</v>
      </c>
      <c r="BV19" s="46">
        <f t="shared" si="13"/>
        <v>74.75</v>
      </c>
      <c r="BW19" s="46">
        <f t="shared" si="14"/>
        <v>0</v>
      </c>
      <c r="BX19" s="46">
        <f t="shared" si="15"/>
        <v>0</v>
      </c>
      <c r="BY19" s="46">
        <f t="shared" si="16"/>
        <v>4</v>
      </c>
      <c r="BZ19" s="46">
        <f t="shared" si="17"/>
        <v>0</v>
      </c>
      <c r="CA19" s="46">
        <f t="shared" si="18"/>
        <v>0</v>
      </c>
      <c r="CB19" s="46">
        <f t="shared" si="19"/>
        <v>0</v>
      </c>
      <c r="CC19" s="46">
        <f t="shared" si="20"/>
        <v>0</v>
      </c>
      <c r="CD19" s="46">
        <f t="shared" si="21"/>
        <v>0</v>
      </c>
      <c r="CE19" s="46">
        <f t="shared" si="22"/>
        <v>0</v>
      </c>
      <c r="CF19" s="46">
        <f t="shared" si="23"/>
        <v>0</v>
      </c>
      <c r="CG19" s="46">
        <f t="shared" si="24"/>
        <v>0</v>
      </c>
      <c r="CH19" s="46">
        <f t="shared" si="25"/>
        <v>0</v>
      </c>
      <c r="CI19" s="46">
        <f t="shared" si="26"/>
        <v>0</v>
      </c>
      <c r="CJ19" s="46">
        <f t="shared" si="27"/>
        <v>0</v>
      </c>
      <c r="CK19" s="46">
        <f t="shared" si="28"/>
        <v>0</v>
      </c>
      <c r="CL19" s="46">
        <f t="shared" si="29"/>
        <v>0</v>
      </c>
      <c r="CM19" s="46">
        <f t="shared" si="30"/>
        <v>0</v>
      </c>
      <c r="CN19" s="46">
        <f t="shared" si="31"/>
        <v>0</v>
      </c>
    </row>
    <row r="20" spans="1:92" x14ac:dyDescent="0.2">
      <c r="A20" s="8">
        <v>12</v>
      </c>
      <c r="B20" s="8" t="s">
        <v>421</v>
      </c>
      <c r="C20" s="8" t="s">
        <v>440</v>
      </c>
      <c r="D20" s="8" t="s">
        <v>422</v>
      </c>
      <c r="E20" s="8" t="s">
        <v>384</v>
      </c>
      <c r="F20" s="8" t="s">
        <v>154</v>
      </c>
      <c r="N20" s="72">
        <v>99</v>
      </c>
      <c r="O20" s="104">
        <v>0</v>
      </c>
      <c r="P20" s="93">
        <v>53.87</v>
      </c>
      <c r="R20" s="104">
        <v>4</v>
      </c>
      <c r="S20" s="93">
        <v>38.520000000000003</v>
      </c>
      <c r="U20" s="73">
        <v>7</v>
      </c>
      <c r="V20" s="73">
        <v>7</v>
      </c>
      <c r="W20" s="95">
        <v>4</v>
      </c>
      <c r="X20" s="92">
        <v>65.84</v>
      </c>
      <c r="AC20" s="72">
        <v>10</v>
      </c>
      <c r="AD20" s="72">
        <v>10</v>
      </c>
      <c r="BC20" s="14">
        <f t="shared" si="0"/>
        <v>116</v>
      </c>
      <c r="BD20" s="28">
        <f>IF($O$4&gt;0,(LARGE(($N20,$V20,$AD20,$AL20,$AT20,$BB20),1)),"0")</f>
        <v>99</v>
      </c>
      <c r="BE20" s="28">
        <f t="shared" si="1"/>
        <v>17</v>
      </c>
      <c r="BK20" s="46">
        <f t="shared" si="2"/>
        <v>0</v>
      </c>
      <c r="BL20" s="46">
        <f t="shared" si="3"/>
        <v>0</v>
      </c>
      <c r="BM20" s="46">
        <f t="shared" si="4"/>
        <v>0</v>
      </c>
      <c r="BN20" s="46">
        <f t="shared" si="5"/>
        <v>0</v>
      </c>
      <c r="BO20" s="46">
        <f t="shared" si="6"/>
        <v>0</v>
      </c>
      <c r="BP20" s="46">
        <f t="shared" si="7"/>
        <v>0</v>
      </c>
      <c r="BQ20" s="46">
        <f t="shared" si="8"/>
        <v>53.87</v>
      </c>
      <c r="BR20" s="46">
        <f t="shared" si="9"/>
        <v>4</v>
      </c>
      <c r="BS20" s="46">
        <f t="shared" si="10"/>
        <v>38.520000000000003</v>
      </c>
      <c r="BT20" s="46">
        <f t="shared" si="11"/>
        <v>4</v>
      </c>
      <c r="BU20" s="46">
        <f t="shared" si="12"/>
        <v>4</v>
      </c>
      <c r="BV20" s="46">
        <f t="shared" si="13"/>
        <v>65.84</v>
      </c>
      <c r="BW20" s="46">
        <f t="shared" si="14"/>
        <v>0</v>
      </c>
      <c r="BX20" s="46">
        <f t="shared" si="15"/>
        <v>0</v>
      </c>
      <c r="BY20" s="46">
        <f t="shared" si="16"/>
        <v>4</v>
      </c>
      <c r="BZ20" s="46">
        <f t="shared" si="17"/>
        <v>0</v>
      </c>
      <c r="CA20" s="46">
        <f t="shared" si="18"/>
        <v>0</v>
      </c>
      <c r="CB20" s="46">
        <f t="shared" si="19"/>
        <v>0</v>
      </c>
      <c r="CC20" s="46">
        <f t="shared" si="20"/>
        <v>0</v>
      </c>
      <c r="CD20" s="46">
        <f t="shared" si="21"/>
        <v>0</v>
      </c>
      <c r="CE20" s="46">
        <f t="shared" si="22"/>
        <v>0</v>
      </c>
      <c r="CF20" s="46">
        <f t="shared" si="23"/>
        <v>0</v>
      </c>
      <c r="CG20" s="46">
        <f t="shared" si="24"/>
        <v>0</v>
      </c>
      <c r="CH20" s="46">
        <f t="shared" si="25"/>
        <v>0</v>
      </c>
      <c r="CI20" s="46">
        <f t="shared" si="26"/>
        <v>0</v>
      </c>
      <c r="CJ20" s="46">
        <f t="shared" si="27"/>
        <v>0</v>
      </c>
      <c r="CK20" s="46">
        <f t="shared" si="28"/>
        <v>0</v>
      </c>
      <c r="CL20" s="46">
        <f t="shared" si="29"/>
        <v>0</v>
      </c>
      <c r="CM20" s="46">
        <f t="shared" si="30"/>
        <v>0</v>
      </c>
      <c r="CN20" s="46">
        <f t="shared" si="31"/>
        <v>0</v>
      </c>
    </row>
    <row r="21" spans="1:92" x14ac:dyDescent="0.2">
      <c r="A21" s="8">
        <v>13</v>
      </c>
      <c r="B21" s="8" t="s">
        <v>297</v>
      </c>
      <c r="C21" s="8" t="s">
        <v>391</v>
      </c>
      <c r="D21" s="8" t="s">
        <v>298</v>
      </c>
      <c r="E21" s="8" t="s">
        <v>384</v>
      </c>
      <c r="F21" s="8" t="s">
        <v>154</v>
      </c>
      <c r="G21" s="95">
        <v>1</v>
      </c>
      <c r="H21" s="91">
        <v>78.790000000000006</v>
      </c>
      <c r="M21" s="72">
        <v>9</v>
      </c>
      <c r="N21" s="72">
        <v>9</v>
      </c>
      <c r="O21" s="104">
        <v>4</v>
      </c>
      <c r="P21" s="93">
        <v>56.58</v>
      </c>
      <c r="U21" s="73">
        <v>12</v>
      </c>
      <c r="V21" s="73">
        <v>12</v>
      </c>
      <c r="W21" s="95">
        <v>4</v>
      </c>
      <c r="X21" s="92">
        <v>71.849999999999994</v>
      </c>
      <c r="AC21" s="72">
        <v>12</v>
      </c>
      <c r="AD21" s="72">
        <v>12</v>
      </c>
      <c r="BC21" s="14">
        <f t="shared" si="0"/>
        <v>33</v>
      </c>
      <c r="BD21" s="28">
        <f>IF($O$4&gt;0,(LARGE(($N21,$V21,$AD21,$AL21,$AT21,$BB21),1)),"0")</f>
        <v>12</v>
      </c>
      <c r="BE21" s="28">
        <f t="shared" si="1"/>
        <v>21</v>
      </c>
      <c r="BK21" s="46">
        <f t="shared" si="2"/>
        <v>1</v>
      </c>
      <c r="BL21" s="46">
        <f t="shared" si="3"/>
        <v>78.790000000000006</v>
      </c>
      <c r="BM21" s="46">
        <f t="shared" si="4"/>
        <v>0</v>
      </c>
      <c r="BN21" s="46">
        <f t="shared" si="5"/>
        <v>0</v>
      </c>
      <c r="BO21" s="46">
        <f t="shared" si="6"/>
        <v>1</v>
      </c>
      <c r="BP21" s="46">
        <f t="shared" si="7"/>
        <v>4</v>
      </c>
      <c r="BQ21" s="46">
        <f t="shared" si="8"/>
        <v>56.58</v>
      </c>
      <c r="BR21" s="46">
        <f t="shared" si="9"/>
        <v>0</v>
      </c>
      <c r="BS21" s="46">
        <f t="shared" si="10"/>
        <v>0</v>
      </c>
      <c r="BT21" s="46">
        <f t="shared" si="11"/>
        <v>4</v>
      </c>
      <c r="BU21" s="46">
        <f t="shared" si="12"/>
        <v>4</v>
      </c>
      <c r="BV21" s="46">
        <f t="shared" si="13"/>
        <v>71.849999999999994</v>
      </c>
      <c r="BW21" s="46">
        <f t="shared" si="14"/>
        <v>0</v>
      </c>
      <c r="BX21" s="46">
        <f t="shared" si="15"/>
        <v>0</v>
      </c>
      <c r="BY21" s="46">
        <f t="shared" si="16"/>
        <v>4</v>
      </c>
      <c r="BZ21" s="46">
        <f t="shared" si="17"/>
        <v>0</v>
      </c>
      <c r="CA21" s="46">
        <f t="shared" si="18"/>
        <v>0</v>
      </c>
      <c r="CB21" s="46">
        <f t="shared" si="19"/>
        <v>0</v>
      </c>
      <c r="CC21" s="46">
        <f t="shared" si="20"/>
        <v>0</v>
      </c>
      <c r="CD21" s="46">
        <f t="shared" si="21"/>
        <v>0</v>
      </c>
      <c r="CE21" s="46">
        <f t="shared" si="22"/>
        <v>0</v>
      </c>
      <c r="CF21" s="46">
        <f t="shared" si="23"/>
        <v>0</v>
      </c>
      <c r="CG21" s="46">
        <f t="shared" si="24"/>
        <v>0</v>
      </c>
      <c r="CH21" s="46">
        <f t="shared" si="25"/>
        <v>0</v>
      </c>
      <c r="CI21" s="46">
        <f t="shared" si="26"/>
        <v>0</v>
      </c>
      <c r="CJ21" s="46">
        <f t="shared" si="27"/>
        <v>0</v>
      </c>
      <c r="CK21" s="46">
        <f t="shared" si="28"/>
        <v>0</v>
      </c>
      <c r="CL21" s="46">
        <f t="shared" si="29"/>
        <v>0</v>
      </c>
      <c r="CM21" s="46">
        <f t="shared" si="30"/>
        <v>0</v>
      </c>
      <c r="CN21" s="46">
        <f t="shared" si="31"/>
        <v>0</v>
      </c>
    </row>
    <row r="22" spans="1:92" x14ac:dyDescent="0.2">
      <c r="A22" s="8">
        <v>14</v>
      </c>
      <c r="B22" s="8" t="s">
        <v>301</v>
      </c>
      <c r="C22" s="8" t="s">
        <v>340</v>
      </c>
      <c r="D22" s="8" t="s">
        <v>302</v>
      </c>
      <c r="E22" s="8" t="s">
        <v>384</v>
      </c>
      <c r="F22" s="8" t="s">
        <v>166</v>
      </c>
      <c r="G22" s="95">
        <v>4</v>
      </c>
      <c r="H22" s="91">
        <v>75.45</v>
      </c>
      <c r="M22" s="72">
        <v>11</v>
      </c>
      <c r="N22" s="72">
        <v>11</v>
      </c>
      <c r="O22" s="104">
        <v>0</v>
      </c>
      <c r="P22" s="93">
        <v>62.97</v>
      </c>
      <c r="R22" s="104">
        <v>4</v>
      </c>
      <c r="S22" s="93">
        <v>46.75</v>
      </c>
      <c r="U22" s="73">
        <v>11</v>
      </c>
      <c r="V22" s="73">
        <v>11</v>
      </c>
      <c r="W22" s="95">
        <v>4</v>
      </c>
      <c r="X22" s="92">
        <v>74.88</v>
      </c>
      <c r="AC22" s="72">
        <v>14</v>
      </c>
      <c r="AD22" s="72">
        <v>14</v>
      </c>
      <c r="BC22" s="14">
        <f t="shared" si="0"/>
        <v>36</v>
      </c>
      <c r="BD22" s="28">
        <f>IF($O$4&gt;0,(LARGE(($N22,$V22,$AD22,$AL22,$AT22,$BB22),1)),"0")</f>
        <v>14</v>
      </c>
      <c r="BE22" s="28">
        <f t="shared" si="1"/>
        <v>22</v>
      </c>
      <c r="BK22" s="46">
        <f t="shared" si="2"/>
        <v>4</v>
      </c>
      <c r="BL22" s="46">
        <f t="shared" si="3"/>
        <v>75.45</v>
      </c>
      <c r="BM22" s="46">
        <f t="shared" si="4"/>
        <v>0</v>
      </c>
      <c r="BN22" s="46">
        <f t="shared" si="5"/>
        <v>0</v>
      </c>
      <c r="BO22" s="46">
        <f t="shared" si="6"/>
        <v>4</v>
      </c>
      <c r="BP22" s="46">
        <f t="shared" si="7"/>
        <v>0</v>
      </c>
      <c r="BQ22" s="46">
        <f t="shared" si="8"/>
        <v>62.97</v>
      </c>
      <c r="BR22" s="46">
        <f t="shared" si="9"/>
        <v>4</v>
      </c>
      <c r="BS22" s="46">
        <f t="shared" si="10"/>
        <v>46.75</v>
      </c>
      <c r="BT22" s="46">
        <f t="shared" si="11"/>
        <v>4</v>
      </c>
      <c r="BU22" s="46">
        <f t="shared" si="12"/>
        <v>4</v>
      </c>
      <c r="BV22" s="46">
        <f t="shared" si="13"/>
        <v>74.88</v>
      </c>
      <c r="BW22" s="46">
        <f t="shared" si="14"/>
        <v>0</v>
      </c>
      <c r="BX22" s="46">
        <f t="shared" si="15"/>
        <v>0</v>
      </c>
      <c r="BY22" s="46">
        <f t="shared" si="16"/>
        <v>4</v>
      </c>
      <c r="BZ22" s="46">
        <f t="shared" si="17"/>
        <v>0</v>
      </c>
      <c r="CA22" s="46">
        <f t="shared" si="18"/>
        <v>0</v>
      </c>
      <c r="CB22" s="46">
        <f t="shared" si="19"/>
        <v>0</v>
      </c>
      <c r="CC22" s="46">
        <f t="shared" si="20"/>
        <v>0</v>
      </c>
      <c r="CD22" s="46">
        <f t="shared" si="21"/>
        <v>0</v>
      </c>
      <c r="CE22" s="46">
        <f t="shared" si="22"/>
        <v>0</v>
      </c>
      <c r="CF22" s="46">
        <f t="shared" si="23"/>
        <v>0</v>
      </c>
      <c r="CG22" s="46">
        <f t="shared" si="24"/>
        <v>0</v>
      </c>
      <c r="CH22" s="46">
        <f t="shared" si="25"/>
        <v>0</v>
      </c>
      <c r="CI22" s="46">
        <f t="shared" si="26"/>
        <v>0</v>
      </c>
      <c r="CJ22" s="46">
        <f t="shared" si="27"/>
        <v>0</v>
      </c>
      <c r="CK22" s="46">
        <f t="shared" si="28"/>
        <v>0</v>
      </c>
      <c r="CL22" s="46">
        <f t="shared" si="29"/>
        <v>0</v>
      </c>
      <c r="CM22" s="46">
        <f t="shared" si="30"/>
        <v>0</v>
      </c>
      <c r="CN22" s="46">
        <f t="shared" si="31"/>
        <v>0</v>
      </c>
    </row>
    <row r="23" spans="1:92" x14ac:dyDescent="0.2">
      <c r="A23" s="8">
        <v>15</v>
      </c>
      <c r="B23" s="8" t="s">
        <v>312</v>
      </c>
      <c r="C23" s="8" t="s">
        <v>396</v>
      </c>
      <c r="D23" s="8" t="s">
        <v>313</v>
      </c>
      <c r="E23" s="8" t="s">
        <v>384</v>
      </c>
      <c r="F23" s="8" t="s">
        <v>149</v>
      </c>
      <c r="G23" s="95" t="s">
        <v>226</v>
      </c>
      <c r="N23" s="72">
        <v>90</v>
      </c>
      <c r="O23" s="104">
        <v>0</v>
      </c>
      <c r="P23" s="93">
        <v>56.01</v>
      </c>
      <c r="R23" s="104">
        <v>0</v>
      </c>
      <c r="S23" s="93">
        <v>49.63</v>
      </c>
      <c r="U23" s="73">
        <v>6</v>
      </c>
      <c r="V23" s="73">
        <v>6</v>
      </c>
      <c r="W23" s="120" t="s">
        <v>226</v>
      </c>
      <c r="AD23" s="72">
        <v>90</v>
      </c>
      <c r="BC23" s="14">
        <f t="shared" si="0"/>
        <v>186</v>
      </c>
      <c r="BD23" s="28">
        <f>IF($O$4&gt;0,(LARGE(($N23,$V23,$AD23,$AL23,$AT23,$BB23),1)),"0")</f>
        <v>90</v>
      </c>
      <c r="BE23" s="28">
        <f t="shared" si="1"/>
        <v>96</v>
      </c>
      <c r="BK23" s="46">
        <f t="shared" si="2"/>
        <v>199</v>
      </c>
      <c r="BL23" s="46">
        <f t="shared" si="3"/>
        <v>0</v>
      </c>
      <c r="BM23" s="46">
        <f t="shared" si="4"/>
        <v>0</v>
      </c>
      <c r="BN23" s="46">
        <f t="shared" si="5"/>
        <v>0</v>
      </c>
      <c r="BO23" s="46">
        <f t="shared" si="6"/>
        <v>199</v>
      </c>
      <c r="BP23" s="46">
        <f t="shared" si="7"/>
        <v>0</v>
      </c>
      <c r="BQ23" s="46">
        <f t="shared" si="8"/>
        <v>56.01</v>
      </c>
      <c r="BR23" s="46">
        <f t="shared" si="9"/>
        <v>0</v>
      </c>
      <c r="BS23" s="46">
        <f t="shared" si="10"/>
        <v>49.63</v>
      </c>
      <c r="BT23" s="46">
        <f t="shared" si="11"/>
        <v>0</v>
      </c>
      <c r="BU23" s="46">
        <f t="shared" si="12"/>
        <v>199</v>
      </c>
      <c r="BV23" s="46">
        <f t="shared" si="13"/>
        <v>0</v>
      </c>
      <c r="BW23" s="46">
        <f t="shared" si="14"/>
        <v>0</v>
      </c>
      <c r="BX23" s="46">
        <f t="shared" si="15"/>
        <v>0</v>
      </c>
      <c r="BY23" s="46">
        <f t="shared" si="16"/>
        <v>199</v>
      </c>
      <c r="BZ23" s="46">
        <f t="shared" si="17"/>
        <v>0</v>
      </c>
      <c r="CA23" s="46">
        <f t="shared" si="18"/>
        <v>0</v>
      </c>
      <c r="CB23" s="46">
        <f t="shared" si="19"/>
        <v>0</v>
      </c>
      <c r="CC23" s="46">
        <f t="shared" si="20"/>
        <v>0</v>
      </c>
      <c r="CD23" s="46">
        <f t="shared" si="21"/>
        <v>0</v>
      </c>
      <c r="CE23" s="46">
        <f t="shared" si="22"/>
        <v>0</v>
      </c>
      <c r="CF23" s="46">
        <f t="shared" si="23"/>
        <v>0</v>
      </c>
      <c r="CG23" s="46">
        <f t="shared" si="24"/>
        <v>0</v>
      </c>
      <c r="CH23" s="46">
        <f t="shared" si="25"/>
        <v>0</v>
      </c>
      <c r="CI23" s="46">
        <f t="shared" si="26"/>
        <v>0</v>
      </c>
      <c r="CJ23" s="46">
        <f t="shared" si="27"/>
        <v>0</v>
      </c>
      <c r="CK23" s="46">
        <f t="shared" si="28"/>
        <v>0</v>
      </c>
      <c r="CL23" s="46">
        <f t="shared" si="29"/>
        <v>0</v>
      </c>
      <c r="CM23" s="46">
        <f t="shared" si="30"/>
        <v>0</v>
      </c>
      <c r="CN23" s="46">
        <f t="shared" si="31"/>
        <v>0</v>
      </c>
    </row>
    <row r="24" spans="1:92" x14ac:dyDescent="0.2">
      <c r="A24" s="8">
        <v>16</v>
      </c>
      <c r="B24" s="8" t="s">
        <v>295</v>
      </c>
      <c r="C24" s="8" t="s">
        <v>356</v>
      </c>
      <c r="D24" s="8" t="s">
        <v>296</v>
      </c>
      <c r="E24" s="8" t="s">
        <v>384</v>
      </c>
      <c r="F24" s="8" t="s">
        <v>143</v>
      </c>
      <c r="G24" s="95">
        <v>0</v>
      </c>
      <c r="H24" s="91">
        <v>70.88</v>
      </c>
      <c r="J24" s="101" t="s">
        <v>264</v>
      </c>
      <c r="M24" s="72">
        <v>8</v>
      </c>
      <c r="N24" s="72">
        <v>8</v>
      </c>
      <c r="O24" s="104" t="s">
        <v>403</v>
      </c>
      <c r="V24" s="73">
        <v>90</v>
      </c>
      <c r="W24" s="120" t="s">
        <v>221</v>
      </c>
      <c r="AD24" s="72">
        <v>90</v>
      </c>
      <c r="BC24" s="14">
        <f t="shared" si="0"/>
        <v>188</v>
      </c>
      <c r="BD24" s="28">
        <f>IF($O$4&gt;0,(LARGE(($N24,$V24,$AD24,$AL24,$AT24,$BB24),1)),"0")</f>
        <v>90</v>
      </c>
      <c r="BE24" s="28">
        <f t="shared" si="1"/>
        <v>98</v>
      </c>
      <c r="BK24" s="46">
        <f t="shared" si="2"/>
        <v>0</v>
      </c>
      <c r="BL24" s="46">
        <f t="shared" si="3"/>
        <v>70.88</v>
      </c>
      <c r="BM24" s="46">
        <f t="shared" si="4"/>
        <v>199</v>
      </c>
      <c r="BN24" s="46">
        <f t="shared" si="5"/>
        <v>0</v>
      </c>
      <c r="BO24" s="46">
        <f t="shared" si="6"/>
        <v>199</v>
      </c>
      <c r="BP24" s="46">
        <f t="shared" si="7"/>
        <v>199</v>
      </c>
      <c r="BQ24" s="46">
        <f t="shared" si="8"/>
        <v>0</v>
      </c>
      <c r="BR24" s="46">
        <f t="shared" si="9"/>
        <v>0</v>
      </c>
      <c r="BS24" s="46">
        <f t="shared" si="10"/>
        <v>0</v>
      </c>
      <c r="BT24" s="46">
        <f t="shared" si="11"/>
        <v>199</v>
      </c>
      <c r="BU24" s="46">
        <f t="shared" si="12"/>
        <v>199</v>
      </c>
      <c r="BV24" s="46">
        <f t="shared" si="13"/>
        <v>0</v>
      </c>
      <c r="BW24" s="46">
        <f t="shared" si="14"/>
        <v>0</v>
      </c>
      <c r="BX24" s="46">
        <f t="shared" si="15"/>
        <v>0</v>
      </c>
      <c r="BY24" s="46">
        <f t="shared" si="16"/>
        <v>199</v>
      </c>
      <c r="BZ24" s="46">
        <f t="shared" si="17"/>
        <v>0</v>
      </c>
      <c r="CA24" s="46">
        <f t="shared" si="18"/>
        <v>0</v>
      </c>
      <c r="CB24" s="46">
        <f t="shared" si="19"/>
        <v>0</v>
      </c>
      <c r="CC24" s="46">
        <f t="shared" si="20"/>
        <v>0</v>
      </c>
      <c r="CD24" s="46">
        <f t="shared" si="21"/>
        <v>0</v>
      </c>
      <c r="CE24" s="46">
        <f t="shared" si="22"/>
        <v>0</v>
      </c>
      <c r="CF24" s="46">
        <f t="shared" si="23"/>
        <v>0</v>
      </c>
      <c r="CG24" s="46">
        <f t="shared" si="24"/>
        <v>0</v>
      </c>
      <c r="CH24" s="46">
        <f t="shared" si="25"/>
        <v>0</v>
      </c>
      <c r="CI24" s="46">
        <f t="shared" si="26"/>
        <v>0</v>
      </c>
      <c r="CJ24" s="46">
        <f t="shared" si="27"/>
        <v>0</v>
      </c>
      <c r="CK24" s="46">
        <f t="shared" si="28"/>
        <v>0</v>
      </c>
      <c r="CL24" s="46">
        <f t="shared" si="29"/>
        <v>0</v>
      </c>
      <c r="CM24" s="46">
        <f t="shared" si="30"/>
        <v>0</v>
      </c>
      <c r="CN24" s="46">
        <f t="shared" si="31"/>
        <v>0</v>
      </c>
    </row>
    <row r="25" spans="1:92" x14ac:dyDescent="0.2">
      <c r="A25" s="8">
        <v>17</v>
      </c>
      <c r="B25" s="119" t="s">
        <v>468</v>
      </c>
      <c r="C25" s="119" t="s">
        <v>372</v>
      </c>
      <c r="D25" s="119" t="s">
        <v>458</v>
      </c>
      <c r="E25" s="119" t="s">
        <v>459</v>
      </c>
      <c r="F25" s="119" t="s">
        <v>149</v>
      </c>
      <c r="N25" s="72">
        <v>99</v>
      </c>
      <c r="V25" s="73">
        <v>99</v>
      </c>
      <c r="W25" s="95">
        <v>0</v>
      </c>
      <c r="X25" s="92">
        <v>81.94</v>
      </c>
      <c r="Z25" s="95">
        <v>4</v>
      </c>
      <c r="AA25" s="92">
        <v>56.55</v>
      </c>
      <c r="AC25" s="72">
        <v>7</v>
      </c>
      <c r="AD25" s="72">
        <v>7</v>
      </c>
      <c r="BC25" s="14">
        <f t="shared" si="0"/>
        <v>205</v>
      </c>
      <c r="BD25" s="28">
        <f>IF($O$4&gt;0,(LARGE(($N25,$V25,$AD25,$AL25,$AT25,$BB25),1)),"0")</f>
        <v>99</v>
      </c>
      <c r="BE25" s="28">
        <f t="shared" si="1"/>
        <v>106</v>
      </c>
      <c r="BK25" s="46">
        <f t="shared" si="2"/>
        <v>0</v>
      </c>
      <c r="BL25" s="46">
        <f t="shared" si="3"/>
        <v>0</v>
      </c>
      <c r="BM25" s="46">
        <f t="shared" si="4"/>
        <v>0</v>
      </c>
      <c r="BN25" s="46">
        <f t="shared" si="5"/>
        <v>0</v>
      </c>
      <c r="BO25" s="46">
        <f t="shared" si="6"/>
        <v>0</v>
      </c>
      <c r="BP25" s="46">
        <f t="shared" si="7"/>
        <v>0</v>
      </c>
      <c r="BQ25" s="46">
        <f t="shared" si="8"/>
        <v>0</v>
      </c>
      <c r="BR25" s="46">
        <f t="shared" si="9"/>
        <v>0</v>
      </c>
      <c r="BS25" s="46">
        <f t="shared" si="10"/>
        <v>0</v>
      </c>
      <c r="BT25" s="46">
        <f t="shared" si="11"/>
        <v>0</v>
      </c>
      <c r="BU25" s="46">
        <f t="shared" si="12"/>
        <v>0</v>
      </c>
      <c r="BV25" s="46">
        <f t="shared" si="13"/>
        <v>81.94</v>
      </c>
      <c r="BW25" s="46">
        <f t="shared" si="14"/>
        <v>4</v>
      </c>
      <c r="BX25" s="46">
        <f t="shared" si="15"/>
        <v>56.55</v>
      </c>
      <c r="BY25" s="46">
        <f t="shared" si="16"/>
        <v>4</v>
      </c>
      <c r="BZ25" s="46">
        <f t="shared" si="17"/>
        <v>0</v>
      </c>
      <c r="CA25" s="46">
        <f t="shared" si="18"/>
        <v>0</v>
      </c>
      <c r="CB25" s="46">
        <f t="shared" si="19"/>
        <v>0</v>
      </c>
      <c r="CC25" s="46">
        <f t="shared" si="20"/>
        <v>0</v>
      </c>
      <c r="CD25" s="46">
        <f t="shared" si="21"/>
        <v>0</v>
      </c>
      <c r="CE25" s="46">
        <f t="shared" si="22"/>
        <v>0</v>
      </c>
      <c r="CF25" s="46">
        <f t="shared" si="23"/>
        <v>0</v>
      </c>
      <c r="CG25" s="46">
        <f t="shared" si="24"/>
        <v>0</v>
      </c>
      <c r="CH25" s="46">
        <f t="shared" si="25"/>
        <v>0</v>
      </c>
      <c r="CI25" s="46">
        <f t="shared" si="26"/>
        <v>0</v>
      </c>
      <c r="CJ25" s="46">
        <f t="shared" si="27"/>
        <v>0</v>
      </c>
      <c r="CK25" s="46">
        <f t="shared" si="28"/>
        <v>0</v>
      </c>
      <c r="CL25" s="46">
        <f t="shared" si="29"/>
        <v>0</v>
      </c>
      <c r="CM25" s="46">
        <f t="shared" si="30"/>
        <v>0</v>
      </c>
      <c r="CN25" s="46">
        <f t="shared" si="31"/>
        <v>0</v>
      </c>
    </row>
    <row r="26" spans="1:92" x14ac:dyDescent="0.2">
      <c r="A26" s="8">
        <v>18</v>
      </c>
      <c r="B26" s="8" t="s">
        <v>303</v>
      </c>
      <c r="C26" s="8" t="s">
        <v>392</v>
      </c>
      <c r="D26" s="8" t="s">
        <v>304</v>
      </c>
      <c r="E26" s="8" t="s">
        <v>384</v>
      </c>
      <c r="F26" s="8" t="s">
        <v>149</v>
      </c>
      <c r="G26" s="95">
        <v>4</v>
      </c>
      <c r="H26" s="91">
        <v>77.19</v>
      </c>
      <c r="M26" s="72">
        <v>12</v>
      </c>
      <c r="N26" s="72">
        <v>12</v>
      </c>
      <c r="V26" s="73">
        <v>99</v>
      </c>
      <c r="AD26" s="72">
        <v>99</v>
      </c>
      <c r="BC26" s="14">
        <f t="shared" si="0"/>
        <v>210</v>
      </c>
      <c r="BD26" s="28">
        <f>IF($O$4&gt;0,(LARGE(($N26,$V26,$AD26,$AL26,$AT26,$BB26),1)),"0")</f>
        <v>99</v>
      </c>
      <c r="BE26" s="28">
        <f t="shared" si="1"/>
        <v>111</v>
      </c>
      <c r="BK26" s="46">
        <f t="shared" si="2"/>
        <v>4</v>
      </c>
      <c r="BL26" s="46">
        <f t="shared" si="3"/>
        <v>77.19</v>
      </c>
      <c r="BM26" s="46">
        <f t="shared" si="4"/>
        <v>0</v>
      </c>
      <c r="BN26" s="46">
        <f t="shared" si="5"/>
        <v>0</v>
      </c>
      <c r="BO26" s="46">
        <f t="shared" si="6"/>
        <v>4</v>
      </c>
      <c r="BP26" s="46">
        <f t="shared" si="7"/>
        <v>0</v>
      </c>
      <c r="BQ26" s="46">
        <f t="shared" si="8"/>
        <v>0</v>
      </c>
      <c r="BR26" s="46">
        <f t="shared" si="9"/>
        <v>0</v>
      </c>
      <c r="BS26" s="46">
        <f t="shared" si="10"/>
        <v>0</v>
      </c>
      <c r="BT26" s="46">
        <f t="shared" si="11"/>
        <v>0</v>
      </c>
      <c r="BU26" s="46">
        <f t="shared" si="12"/>
        <v>0</v>
      </c>
      <c r="BV26" s="46">
        <f t="shared" si="13"/>
        <v>0</v>
      </c>
      <c r="BW26" s="46">
        <f t="shared" si="14"/>
        <v>0</v>
      </c>
      <c r="BX26" s="46">
        <f t="shared" si="15"/>
        <v>0</v>
      </c>
      <c r="BY26" s="46">
        <f t="shared" si="16"/>
        <v>0</v>
      </c>
      <c r="BZ26" s="46">
        <f t="shared" si="17"/>
        <v>0</v>
      </c>
      <c r="CA26" s="46">
        <f t="shared" si="18"/>
        <v>0</v>
      </c>
      <c r="CB26" s="46">
        <f t="shared" si="19"/>
        <v>0</v>
      </c>
      <c r="CC26" s="46">
        <f t="shared" si="20"/>
        <v>0</v>
      </c>
      <c r="CD26" s="46">
        <f t="shared" si="21"/>
        <v>0</v>
      </c>
      <c r="CE26" s="46">
        <f t="shared" si="22"/>
        <v>0</v>
      </c>
      <c r="CF26" s="46">
        <f t="shared" si="23"/>
        <v>0</v>
      </c>
      <c r="CG26" s="46">
        <f t="shared" si="24"/>
        <v>0</v>
      </c>
      <c r="CH26" s="46">
        <f t="shared" si="25"/>
        <v>0</v>
      </c>
      <c r="CI26" s="46">
        <f t="shared" si="26"/>
        <v>0</v>
      </c>
      <c r="CJ26" s="46">
        <f t="shared" si="27"/>
        <v>0</v>
      </c>
      <c r="CK26" s="46">
        <f t="shared" si="28"/>
        <v>0</v>
      </c>
      <c r="CL26" s="46">
        <f t="shared" si="29"/>
        <v>0</v>
      </c>
      <c r="CM26" s="46">
        <f t="shared" si="30"/>
        <v>0</v>
      </c>
      <c r="CN26" s="46">
        <f t="shared" si="31"/>
        <v>0</v>
      </c>
    </row>
    <row r="27" spans="1:92" x14ac:dyDescent="0.2">
      <c r="A27" s="8">
        <v>19</v>
      </c>
      <c r="B27" s="8" t="s">
        <v>305</v>
      </c>
      <c r="C27" s="8" t="s">
        <v>393</v>
      </c>
      <c r="D27" s="8" t="s">
        <v>306</v>
      </c>
      <c r="E27" s="8" t="s">
        <v>384</v>
      </c>
      <c r="F27" s="8" t="s">
        <v>307</v>
      </c>
      <c r="G27" s="95" t="s">
        <v>221</v>
      </c>
      <c r="N27" s="72">
        <v>90</v>
      </c>
      <c r="V27" s="73">
        <v>99</v>
      </c>
      <c r="AD27" s="72">
        <v>99</v>
      </c>
      <c r="BC27" s="14">
        <f t="shared" si="0"/>
        <v>288</v>
      </c>
      <c r="BD27" s="28">
        <f>IF($O$4&gt;0,(LARGE(($N27,$V27,$AD27,$AL27,$AT27,$BB27),1)),"0")</f>
        <v>99</v>
      </c>
      <c r="BE27" s="28">
        <f t="shared" si="1"/>
        <v>189</v>
      </c>
      <c r="BK27" s="46">
        <f t="shared" si="2"/>
        <v>199</v>
      </c>
      <c r="BL27" s="46">
        <f t="shared" si="3"/>
        <v>0</v>
      </c>
      <c r="BM27" s="46">
        <f t="shared" si="4"/>
        <v>0</v>
      </c>
      <c r="BN27" s="46">
        <f t="shared" si="5"/>
        <v>0</v>
      </c>
      <c r="BO27" s="46">
        <f t="shared" si="6"/>
        <v>199</v>
      </c>
      <c r="BP27" s="46">
        <f t="shared" si="7"/>
        <v>0</v>
      </c>
      <c r="BQ27" s="46">
        <f t="shared" si="8"/>
        <v>0</v>
      </c>
      <c r="BR27" s="46">
        <f t="shared" si="9"/>
        <v>0</v>
      </c>
      <c r="BS27" s="46">
        <f t="shared" si="10"/>
        <v>0</v>
      </c>
      <c r="BT27" s="46">
        <f t="shared" si="11"/>
        <v>0</v>
      </c>
      <c r="BU27" s="46">
        <f t="shared" si="12"/>
        <v>0</v>
      </c>
      <c r="BV27" s="46">
        <f t="shared" si="13"/>
        <v>0</v>
      </c>
      <c r="BW27" s="46">
        <f t="shared" si="14"/>
        <v>0</v>
      </c>
      <c r="BX27" s="46">
        <f t="shared" si="15"/>
        <v>0</v>
      </c>
      <c r="BY27" s="46">
        <f t="shared" si="16"/>
        <v>0</v>
      </c>
      <c r="BZ27" s="46">
        <f t="shared" si="17"/>
        <v>0</v>
      </c>
      <c r="CA27" s="46">
        <f t="shared" si="18"/>
        <v>0</v>
      </c>
      <c r="CB27" s="46">
        <f t="shared" si="19"/>
        <v>0</v>
      </c>
      <c r="CC27" s="46">
        <f t="shared" si="20"/>
        <v>0</v>
      </c>
      <c r="CD27" s="46">
        <f t="shared" si="21"/>
        <v>0</v>
      </c>
      <c r="CE27" s="46">
        <f t="shared" si="22"/>
        <v>0</v>
      </c>
      <c r="CF27" s="46">
        <f t="shared" si="23"/>
        <v>0</v>
      </c>
      <c r="CG27" s="46">
        <f t="shared" si="24"/>
        <v>0</v>
      </c>
      <c r="CH27" s="46">
        <f t="shared" si="25"/>
        <v>0</v>
      </c>
      <c r="CI27" s="46">
        <f t="shared" si="26"/>
        <v>0</v>
      </c>
      <c r="CJ27" s="46">
        <f t="shared" si="27"/>
        <v>0</v>
      </c>
      <c r="CK27" s="46">
        <f t="shared" si="28"/>
        <v>0</v>
      </c>
      <c r="CL27" s="46">
        <f t="shared" si="29"/>
        <v>0</v>
      </c>
      <c r="CM27" s="46">
        <f t="shared" si="30"/>
        <v>0</v>
      </c>
      <c r="CN27" s="46">
        <f t="shared" si="31"/>
        <v>0</v>
      </c>
    </row>
    <row r="28" spans="1:92" x14ac:dyDescent="0.2">
      <c r="A28" s="8">
        <v>19</v>
      </c>
      <c r="B28" s="8" t="s">
        <v>308</v>
      </c>
      <c r="C28" s="8" t="s">
        <v>394</v>
      </c>
      <c r="D28" s="8" t="s">
        <v>309</v>
      </c>
      <c r="E28" s="8" t="s">
        <v>384</v>
      </c>
      <c r="F28" s="8" t="s">
        <v>307</v>
      </c>
      <c r="G28" s="95" t="s">
        <v>221</v>
      </c>
      <c r="N28" s="72">
        <v>90</v>
      </c>
      <c r="V28" s="73">
        <v>99</v>
      </c>
      <c r="AD28" s="72">
        <v>99</v>
      </c>
      <c r="BC28" s="14">
        <f t="shared" si="0"/>
        <v>288</v>
      </c>
      <c r="BD28" s="28">
        <f>IF($O$4&gt;0,(LARGE(($N28,$V28,$AD28,$AL28,$AT28,$BB28),1)),"0")</f>
        <v>99</v>
      </c>
      <c r="BE28" s="28">
        <f t="shared" si="1"/>
        <v>189</v>
      </c>
      <c r="BK28" s="46">
        <f t="shared" si="2"/>
        <v>199</v>
      </c>
      <c r="BL28" s="46">
        <f t="shared" si="3"/>
        <v>0</v>
      </c>
      <c r="BM28" s="46">
        <f t="shared" si="4"/>
        <v>0</v>
      </c>
      <c r="BN28" s="46">
        <f t="shared" si="5"/>
        <v>0</v>
      </c>
      <c r="BO28" s="46">
        <f t="shared" si="6"/>
        <v>199</v>
      </c>
      <c r="BP28" s="46">
        <f t="shared" si="7"/>
        <v>0</v>
      </c>
      <c r="BQ28" s="46">
        <f t="shared" si="8"/>
        <v>0</v>
      </c>
      <c r="BR28" s="46">
        <f t="shared" si="9"/>
        <v>0</v>
      </c>
      <c r="BS28" s="46">
        <f t="shared" si="10"/>
        <v>0</v>
      </c>
      <c r="BT28" s="46">
        <f t="shared" si="11"/>
        <v>0</v>
      </c>
      <c r="BU28" s="46">
        <f t="shared" si="12"/>
        <v>0</v>
      </c>
      <c r="BV28" s="46">
        <f t="shared" si="13"/>
        <v>0</v>
      </c>
      <c r="BW28" s="46">
        <f t="shared" si="14"/>
        <v>0</v>
      </c>
      <c r="BX28" s="46">
        <f t="shared" si="15"/>
        <v>0</v>
      </c>
      <c r="BY28" s="46">
        <f t="shared" si="16"/>
        <v>0</v>
      </c>
      <c r="BZ28" s="46">
        <f t="shared" si="17"/>
        <v>0</v>
      </c>
      <c r="CA28" s="46">
        <f t="shared" si="18"/>
        <v>0</v>
      </c>
      <c r="CB28" s="46">
        <f t="shared" si="19"/>
        <v>0</v>
      </c>
      <c r="CC28" s="46">
        <f t="shared" si="20"/>
        <v>0</v>
      </c>
      <c r="CD28" s="46">
        <f t="shared" si="21"/>
        <v>0</v>
      </c>
      <c r="CE28" s="46">
        <f t="shared" si="22"/>
        <v>0</v>
      </c>
      <c r="CF28" s="46">
        <f t="shared" si="23"/>
        <v>0</v>
      </c>
      <c r="CG28" s="46">
        <f t="shared" si="24"/>
        <v>0</v>
      </c>
      <c r="CH28" s="46">
        <f t="shared" si="25"/>
        <v>0</v>
      </c>
      <c r="CI28" s="46">
        <f t="shared" si="26"/>
        <v>0</v>
      </c>
      <c r="CJ28" s="46">
        <f t="shared" si="27"/>
        <v>0</v>
      </c>
      <c r="CK28" s="46">
        <f t="shared" si="28"/>
        <v>0</v>
      </c>
      <c r="CL28" s="46">
        <f t="shared" si="29"/>
        <v>0</v>
      </c>
      <c r="CM28" s="46">
        <f t="shared" si="30"/>
        <v>0</v>
      </c>
      <c r="CN28" s="46">
        <f t="shared" si="31"/>
        <v>0</v>
      </c>
    </row>
    <row r="29" spans="1:92" x14ac:dyDescent="0.2">
      <c r="A29" s="8">
        <v>19</v>
      </c>
      <c r="B29" s="8" t="s">
        <v>310</v>
      </c>
      <c r="C29" s="8" t="s">
        <v>395</v>
      </c>
      <c r="D29" s="8" t="s">
        <v>311</v>
      </c>
      <c r="E29" s="8" t="s">
        <v>384</v>
      </c>
      <c r="F29" s="8" t="s">
        <v>154</v>
      </c>
      <c r="G29" s="95" t="s">
        <v>221</v>
      </c>
      <c r="N29" s="72">
        <v>90</v>
      </c>
      <c r="V29" s="73">
        <v>99</v>
      </c>
      <c r="AD29" s="72">
        <v>99</v>
      </c>
      <c r="BC29" s="14">
        <f t="shared" si="0"/>
        <v>288</v>
      </c>
      <c r="BD29" s="28">
        <f>IF($O$4&gt;0,(LARGE(($N29,$V29,$AD29,$AL29,$AT29,$BB29),1)),"0")</f>
        <v>99</v>
      </c>
      <c r="BE29" s="28">
        <f t="shared" si="1"/>
        <v>189</v>
      </c>
      <c r="BK29" s="46">
        <f t="shared" si="2"/>
        <v>199</v>
      </c>
      <c r="BL29" s="46">
        <f t="shared" si="3"/>
        <v>0</v>
      </c>
      <c r="BM29" s="46">
        <f t="shared" si="4"/>
        <v>0</v>
      </c>
      <c r="BN29" s="46">
        <f t="shared" si="5"/>
        <v>0</v>
      </c>
      <c r="BO29" s="46">
        <f t="shared" si="6"/>
        <v>199</v>
      </c>
      <c r="BP29" s="46">
        <f t="shared" si="7"/>
        <v>0</v>
      </c>
      <c r="BQ29" s="46">
        <f t="shared" si="8"/>
        <v>0</v>
      </c>
      <c r="BR29" s="46">
        <f t="shared" si="9"/>
        <v>0</v>
      </c>
      <c r="BS29" s="46">
        <f t="shared" si="10"/>
        <v>0</v>
      </c>
      <c r="BT29" s="46">
        <f t="shared" si="11"/>
        <v>0</v>
      </c>
      <c r="BU29" s="46">
        <f t="shared" si="12"/>
        <v>0</v>
      </c>
      <c r="BV29" s="46">
        <f t="shared" si="13"/>
        <v>0</v>
      </c>
      <c r="BW29" s="46">
        <f t="shared" si="14"/>
        <v>0</v>
      </c>
      <c r="BX29" s="46">
        <f t="shared" si="15"/>
        <v>0</v>
      </c>
      <c r="BY29" s="46">
        <f t="shared" si="16"/>
        <v>0</v>
      </c>
      <c r="BZ29" s="46">
        <f t="shared" si="17"/>
        <v>0</v>
      </c>
      <c r="CA29" s="46">
        <f t="shared" si="18"/>
        <v>0</v>
      </c>
      <c r="CB29" s="46">
        <f t="shared" si="19"/>
        <v>0</v>
      </c>
      <c r="CC29" s="46">
        <f t="shared" si="20"/>
        <v>0</v>
      </c>
      <c r="CD29" s="46">
        <f t="shared" si="21"/>
        <v>0</v>
      </c>
      <c r="CE29" s="46">
        <f t="shared" si="22"/>
        <v>0</v>
      </c>
      <c r="CF29" s="46">
        <f t="shared" si="23"/>
        <v>0</v>
      </c>
      <c r="CG29" s="46">
        <f t="shared" si="24"/>
        <v>0</v>
      </c>
      <c r="CH29" s="46">
        <f t="shared" si="25"/>
        <v>0</v>
      </c>
      <c r="CI29" s="46">
        <f t="shared" si="26"/>
        <v>0</v>
      </c>
      <c r="CJ29" s="46">
        <f t="shared" si="27"/>
        <v>0</v>
      </c>
      <c r="CK29" s="46">
        <f t="shared" si="28"/>
        <v>0</v>
      </c>
      <c r="CL29" s="46">
        <f t="shared" si="29"/>
        <v>0</v>
      </c>
      <c r="CM29" s="46">
        <f t="shared" si="30"/>
        <v>0</v>
      </c>
      <c r="CN29" s="46">
        <f t="shared" si="31"/>
        <v>0</v>
      </c>
    </row>
    <row r="30" spans="1:92" x14ac:dyDescent="0.2">
      <c r="A30" s="8">
        <v>22</v>
      </c>
      <c r="B30" s="8" t="s">
        <v>173</v>
      </c>
      <c r="C30" s="8" t="s">
        <v>333</v>
      </c>
      <c r="D30" s="8" t="s">
        <v>174</v>
      </c>
      <c r="E30" s="8" t="s">
        <v>384</v>
      </c>
      <c r="F30" s="8" t="s">
        <v>149</v>
      </c>
      <c r="N30" s="72">
        <v>99</v>
      </c>
      <c r="O30" s="104">
        <v>5</v>
      </c>
      <c r="P30" s="93">
        <v>80.34</v>
      </c>
      <c r="U30" s="73">
        <v>15</v>
      </c>
      <c r="V30" s="73">
        <v>99</v>
      </c>
      <c r="W30" s="95">
        <v>0</v>
      </c>
      <c r="X30" s="92">
        <v>69.3</v>
      </c>
      <c r="Z30" s="95">
        <v>0</v>
      </c>
      <c r="AA30" s="92">
        <v>51</v>
      </c>
      <c r="AC30" s="72">
        <v>5</v>
      </c>
      <c r="AD30" s="72">
        <v>99</v>
      </c>
      <c r="BC30" s="14">
        <f t="shared" si="0"/>
        <v>297</v>
      </c>
      <c r="BD30" s="28">
        <f>IF($O$4&gt;0,(LARGE(($N30,$V30,$AD30,$AL30,$AT30,$BB30),1)),"0")</f>
        <v>99</v>
      </c>
      <c r="BE30" s="28">
        <f t="shared" si="1"/>
        <v>198</v>
      </c>
      <c r="BI30" s="119" t="s">
        <v>455</v>
      </c>
      <c r="BK30" s="46">
        <f t="shared" si="2"/>
        <v>0</v>
      </c>
      <c r="BL30" s="46">
        <f t="shared" si="3"/>
        <v>0</v>
      </c>
      <c r="BM30" s="46">
        <f t="shared" si="4"/>
        <v>0</v>
      </c>
      <c r="BN30" s="46">
        <f t="shared" si="5"/>
        <v>0</v>
      </c>
      <c r="BO30" s="46">
        <f t="shared" si="6"/>
        <v>0</v>
      </c>
      <c r="BP30" s="46">
        <f t="shared" si="7"/>
        <v>5</v>
      </c>
      <c r="BQ30" s="46">
        <f t="shared" si="8"/>
        <v>80.34</v>
      </c>
      <c r="BR30" s="46">
        <f t="shared" si="9"/>
        <v>0</v>
      </c>
      <c r="BS30" s="46">
        <f t="shared" si="10"/>
        <v>0</v>
      </c>
      <c r="BT30" s="46">
        <f t="shared" si="11"/>
        <v>5</v>
      </c>
      <c r="BU30" s="46">
        <f t="shared" si="12"/>
        <v>0</v>
      </c>
      <c r="BV30" s="46">
        <f t="shared" si="13"/>
        <v>69.3</v>
      </c>
      <c r="BW30" s="46">
        <f t="shared" si="14"/>
        <v>0</v>
      </c>
      <c r="BX30" s="46">
        <f t="shared" si="15"/>
        <v>51</v>
      </c>
      <c r="BY30" s="46">
        <f t="shared" si="16"/>
        <v>0</v>
      </c>
      <c r="BZ30" s="46">
        <f t="shared" si="17"/>
        <v>0</v>
      </c>
      <c r="CA30" s="46">
        <f t="shared" si="18"/>
        <v>0</v>
      </c>
      <c r="CB30" s="46">
        <f t="shared" si="19"/>
        <v>0</v>
      </c>
      <c r="CC30" s="46">
        <f t="shared" si="20"/>
        <v>0</v>
      </c>
      <c r="CD30" s="46">
        <f t="shared" si="21"/>
        <v>0</v>
      </c>
      <c r="CE30" s="46">
        <f t="shared" si="22"/>
        <v>0</v>
      </c>
      <c r="CF30" s="46">
        <f t="shared" si="23"/>
        <v>0</v>
      </c>
      <c r="CG30" s="46">
        <f t="shared" si="24"/>
        <v>0</v>
      </c>
      <c r="CH30" s="46">
        <f t="shared" si="25"/>
        <v>0</v>
      </c>
      <c r="CI30" s="46">
        <f t="shared" si="26"/>
        <v>0</v>
      </c>
      <c r="CJ30" s="46">
        <f t="shared" si="27"/>
        <v>0</v>
      </c>
      <c r="CK30" s="46">
        <f t="shared" si="28"/>
        <v>0</v>
      </c>
      <c r="CL30" s="46">
        <f t="shared" si="29"/>
        <v>0</v>
      </c>
      <c r="CM30" s="46">
        <f t="shared" si="30"/>
        <v>0</v>
      </c>
      <c r="CN30" s="46">
        <f t="shared" si="31"/>
        <v>0</v>
      </c>
    </row>
  </sheetData>
  <sheetProtection sheet="1" objects="1" scenarios="1"/>
  <sortState ref="A9:XFD31">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466">
      <formula1>"ja,nee"</formula1>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operator="lessThan" allowBlank="1" showInputMessage="1" showErrorMessage="1" sqref="O1:O2 AE1:AE2 AU1:AU2 AU9:AU65466 AE9:AE65466 O9:O65466"/>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4866"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64867"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64868"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4869"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4870"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4871"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4872"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4873"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4874"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4875"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4876"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4877"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64878"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64879"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64880"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4881"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64882"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64883"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64884"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fitToPage="1"/>
  </sheetPr>
  <dimension ref="A1:CN11"/>
  <sheetViews>
    <sheetView workbookViewId="0">
      <pane xSplit="5" ySplit="8" topLeftCell="F9" activePane="bottomRight" state="frozen"/>
      <selection pane="topRight" activeCell="F1" sqref="F1"/>
      <selection pane="bottomLeft" activeCell="A9" sqref="A9"/>
      <selection pane="bottomRight" activeCell="BI10" sqref="BI10"/>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8"/>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3</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53</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124</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2</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155</v>
      </c>
      <c r="C9" s="8" t="s">
        <v>326</v>
      </c>
      <c r="D9" s="8" t="s">
        <v>156</v>
      </c>
      <c r="E9" s="8" t="s">
        <v>325</v>
      </c>
      <c r="F9" s="8" t="s">
        <v>157</v>
      </c>
      <c r="G9" s="95">
        <v>0</v>
      </c>
      <c r="H9" s="91">
        <v>65.709999999999994</v>
      </c>
      <c r="J9" s="101">
        <v>4</v>
      </c>
      <c r="K9" s="92">
        <v>33.03</v>
      </c>
      <c r="M9" s="72">
        <v>2</v>
      </c>
      <c r="N9" s="72">
        <v>2</v>
      </c>
      <c r="O9" s="104">
        <v>0</v>
      </c>
      <c r="P9" s="93">
        <v>61.73</v>
      </c>
      <c r="R9" s="104">
        <v>0</v>
      </c>
      <c r="S9" s="93">
        <v>38.33</v>
      </c>
      <c r="U9" s="73">
        <v>1</v>
      </c>
      <c r="V9" s="73">
        <v>1</v>
      </c>
      <c r="W9" s="95">
        <v>0</v>
      </c>
      <c r="X9" s="92">
        <v>71.33</v>
      </c>
      <c r="Z9" s="95">
        <v>0</v>
      </c>
      <c r="AA9" s="92">
        <v>36.18</v>
      </c>
      <c r="AC9" s="72">
        <v>1</v>
      </c>
      <c r="AD9" s="72">
        <v>1</v>
      </c>
      <c r="BC9" s="14">
        <f>N9+V9+AD9+AL9+AT9+BB9</f>
        <v>4</v>
      </c>
      <c r="BD9" s="28">
        <f>IF($O$4&gt;0,(LARGE(($N9,$V9,$AD9,$AL9,$AT9,$BB9),1)),"0")</f>
        <v>2</v>
      </c>
      <c r="BE9" s="28">
        <f>BC9-BD9</f>
        <v>2</v>
      </c>
      <c r="BF9" s="8">
        <v>1</v>
      </c>
      <c r="BI9" s="119" t="s">
        <v>467</v>
      </c>
      <c r="BK9" s="46">
        <f>IF(G9&gt;99,199,G9)</f>
        <v>0</v>
      </c>
      <c r="BL9" s="46">
        <f>IF(H9&gt;99,0,H9)</f>
        <v>65.709999999999994</v>
      </c>
      <c r="BM9" s="46">
        <f>IF(J9&gt;99,199,J9)</f>
        <v>4</v>
      </c>
      <c r="BN9" s="46">
        <f>IF(K9&gt;99,0,K9)</f>
        <v>33.03</v>
      </c>
      <c r="BO9" s="46">
        <f>BK9+BM9</f>
        <v>4</v>
      </c>
      <c r="BP9" s="46">
        <f>IF(O9&gt;99,199,O9)</f>
        <v>0</v>
      </c>
      <c r="BQ9" s="46">
        <f>IF(P9&gt;99,0,P9)</f>
        <v>61.73</v>
      </c>
      <c r="BR9" s="46">
        <f>IF(R9&gt;99,199,R9)</f>
        <v>0</v>
      </c>
      <c r="BS9" s="46">
        <f>IF(S9&gt;99,0,S9)</f>
        <v>38.33</v>
      </c>
      <c r="BT9" s="46">
        <f>BP9+BR9</f>
        <v>0</v>
      </c>
      <c r="BU9" s="46">
        <f>IF(W9&gt;99,199,W9)</f>
        <v>0</v>
      </c>
      <c r="BV9" s="46">
        <f>IF(X9&gt;99,0,X9)</f>
        <v>71.33</v>
      </c>
      <c r="BW9" s="46">
        <f>IF(Z9&gt;99,199,Z9)</f>
        <v>0</v>
      </c>
      <c r="BX9" s="46">
        <f>IF(AA9&gt;99,0,AA9)</f>
        <v>36.18</v>
      </c>
      <c r="BY9" s="46">
        <f>BU9+BW9</f>
        <v>0</v>
      </c>
      <c r="BZ9" s="46">
        <f>IF(AE9&gt;99,199,AE9)</f>
        <v>0</v>
      </c>
      <c r="CA9" s="46">
        <f>IF(AF9&gt;99,0,AF9)</f>
        <v>0</v>
      </c>
      <c r="CB9" s="46">
        <f>IF(AH9&gt;99,199,AH9)</f>
        <v>0</v>
      </c>
      <c r="CC9" s="46">
        <f>IF(AI9&gt;99,0,AI9)</f>
        <v>0</v>
      </c>
      <c r="CD9" s="46">
        <f>BZ9+CB9</f>
        <v>0</v>
      </c>
      <c r="CE9" s="46">
        <f>IF(AM9&gt;99,199,AM9)</f>
        <v>0</v>
      </c>
      <c r="CF9" s="46">
        <f>IF(AN9&gt;99,0,AN9)</f>
        <v>0</v>
      </c>
      <c r="CG9" s="46">
        <f>IF(AP9&gt;99,199,AP9)</f>
        <v>0</v>
      </c>
      <c r="CH9" s="46">
        <f>IF(AQ9&gt;99,0,AQ9)</f>
        <v>0</v>
      </c>
      <c r="CI9" s="46">
        <f>CE9+CG9</f>
        <v>0</v>
      </c>
      <c r="CJ9" s="46">
        <f>IF(AU9&gt;99,199,AU9)</f>
        <v>0</v>
      </c>
      <c r="CK9" s="46">
        <f>IF(AV9&gt;99,0,AV9)</f>
        <v>0</v>
      </c>
      <c r="CL9" s="46">
        <f>IF(AX9&gt;99,199,AX9)</f>
        <v>0</v>
      </c>
      <c r="CM9" s="46">
        <f>IF(AY9&gt;99,0,AY9)</f>
        <v>0</v>
      </c>
      <c r="CN9" s="46">
        <f>CJ9+CL9</f>
        <v>0</v>
      </c>
    </row>
    <row r="10" spans="1:92" x14ac:dyDescent="0.2">
      <c r="A10" s="8">
        <v>2</v>
      </c>
      <c r="B10" s="8" t="s">
        <v>152</v>
      </c>
      <c r="C10" s="8" t="s">
        <v>324</v>
      </c>
      <c r="D10" s="8" t="s">
        <v>153</v>
      </c>
      <c r="E10" s="8" t="s">
        <v>325</v>
      </c>
      <c r="F10" s="8" t="s">
        <v>154</v>
      </c>
      <c r="G10" s="95">
        <v>0</v>
      </c>
      <c r="H10" s="91">
        <v>63.72</v>
      </c>
      <c r="J10" s="101">
        <v>0</v>
      </c>
      <c r="K10" s="92">
        <v>39.56</v>
      </c>
      <c r="M10" s="72">
        <v>1</v>
      </c>
      <c r="N10" s="72">
        <v>1</v>
      </c>
      <c r="O10" s="104">
        <v>0</v>
      </c>
      <c r="P10" s="93">
        <v>55.38</v>
      </c>
      <c r="R10" s="104">
        <v>0</v>
      </c>
      <c r="S10" s="93">
        <v>38.93</v>
      </c>
      <c r="U10" s="73">
        <v>2</v>
      </c>
      <c r="V10" s="73">
        <v>2</v>
      </c>
      <c r="W10" s="95">
        <v>4</v>
      </c>
      <c r="X10" s="92">
        <v>60.16</v>
      </c>
      <c r="AC10" s="72">
        <v>2</v>
      </c>
      <c r="AD10" s="72">
        <v>2</v>
      </c>
      <c r="BC10" s="14">
        <f>N10+V10+AD10+AL10+AT10+BB10</f>
        <v>5</v>
      </c>
      <c r="BD10" s="28">
        <f>IF($O$4&gt;0,(LARGE(($N10,$V10,$AD10,$AL10,$AT10,$BB10),1)),"0")</f>
        <v>2</v>
      </c>
      <c r="BE10" s="28">
        <f>BC10-BD10</f>
        <v>3</v>
      </c>
      <c r="BF10" s="8">
        <v>2</v>
      </c>
      <c r="BK10" s="46">
        <f>IF(G10&gt;99,199,G10)</f>
        <v>0</v>
      </c>
      <c r="BL10" s="46">
        <f>IF(H10&gt;99,0,H10)</f>
        <v>63.72</v>
      </c>
      <c r="BM10" s="46">
        <f>IF(J10&gt;99,199,J10)</f>
        <v>0</v>
      </c>
      <c r="BN10" s="46">
        <f>IF(K10&gt;99,0,K10)</f>
        <v>39.56</v>
      </c>
      <c r="BO10" s="46">
        <f>BK10+BM10</f>
        <v>0</v>
      </c>
      <c r="BP10" s="46">
        <f>IF(O10&gt;99,199,O10)</f>
        <v>0</v>
      </c>
      <c r="BQ10" s="46">
        <f>IF(P10&gt;99,0,P10)</f>
        <v>55.38</v>
      </c>
      <c r="BR10" s="46">
        <f>IF(R10&gt;99,199,R10)</f>
        <v>0</v>
      </c>
      <c r="BS10" s="46">
        <f>IF(S10&gt;99,0,S10)</f>
        <v>38.93</v>
      </c>
      <c r="BT10" s="46">
        <f>BP10+BR10</f>
        <v>0</v>
      </c>
      <c r="BU10" s="46">
        <f>IF(W10&gt;99,199,W10)</f>
        <v>4</v>
      </c>
      <c r="BV10" s="46">
        <f>IF(X10&gt;99,0,X10)</f>
        <v>60.16</v>
      </c>
      <c r="BW10" s="46">
        <f>IF(Z10&gt;99,199,Z10)</f>
        <v>0</v>
      </c>
      <c r="BX10" s="46">
        <f>IF(AA10&gt;99,0,AA10)</f>
        <v>0</v>
      </c>
      <c r="BY10" s="46">
        <f>BU10+BW10</f>
        <v>4</v>
      </c>
      <c r="BZ10" s="46">
        <f>IF(AE10&gt;99,199,AE10)</f>
        <v>0</v>
      </c>
      <c r="CA10" s="46">
        <f>IF(AF10&gt;99,0,AF10)</f>
        <v>0</v>
      </c>
      <c r="CB10" s="46">
        <f>IF(AH10&gt;99,199,AH10)</f>
        <v>0</v>
      </c>
      <c r="CC10" s="46">
        <f>IF(AI10&gt;99,0,AI10)</f>
        <v>0</v>
      </c>
      <c r="CD10" s="46">
        <f>BZ10+CB10</f>
        <v>0</v>
      </c>
      <c r="CE10" s="46">
        <f>IF(AM10&gt;99,199,AM10)</f>
        <v>0</v>
      </c>
      <c r="CF10" s="46">
        <f>IF(AN10&gt;99,0,AN10)</f>
        <v>0</v>
      </c>
      <c r="CG10" s="46">
        <f>IF(AP10&gt;99,199,AP10)</f>
        <v>0</v>
      </c>
      <c r="CH10" s="46">
        <f>IF(AQ10&gt;99,0,AQ10)</f>
        <v>0</v>
      </c>
      <c r="CI10" s="46">
        <f>CE10+CG10</f>
        <v>0</v>
      </c>
      <c r="CJ10" s="46">
        <f>IF(AU10&gt;99,199,AU10)</f>
        <v>0</v>
      </c>
      <c r="CK10" s="46">
        <f>IF(AV10&gt;99,0,AV10)</f>
        <v>0</v>
      </c>
      <c r="CL10" s="46">
        <f>IF(AX10&gt;99,199,AX10)</f>
        <v>0</v>
      </c>
      <c r="CM10" s="46">
        <f>IF(AY10&gt;99,0,AY10)</f>
        <v>0</v>
      </c>
      <c r="CN10" s="46">
        <f>CJ10+CL10</f>
        <v>0</v>
      </c>
    </row>
    <row r="11" spans="1:92" x14ac:dyDescent="0.2">
      <c r="A11" s="8">
        <v>3</v>
      </c>
      <c r="B11" s="8" t="s">
        <v>171</v>
      </c>
      <c r="C11" s="8" t="s">
        <v>332</v>
      </c>
      <c r="D11" s="8" t="s">
        <v>172</v>
      </c>
      <c r="E11" s="8" t="s">
        <v>325</v>
      </c>
      <c r="F11" s="8" t="s">
        <v>149</v>
      </c>
      <c r="G11" s="95">
        <v>4</v>
      </c>
      <c r="H11" s="91">
        <v>71</v>
      </c>
      <c r="M11" s="72">
        <v>3</v>
      </c>
      <c r="N11" s="72">
        <v>3</v>
      </c>
      <c r="O11" s="104" t="s">
        <v>185</v>
      </c>
      <c r="V11" s="73">
        <v>90</v>
      </c>
      <c r="AD11" s="72">
        <v>99</v>
      </c>
      <c r="BC11" s="14">
        <f>N11+V11+AD11+AL11+AT11+BB11</f>
        <v>192</v>
      </c>
      <c r="BD11" s="28">
        <f>IF($O$4&gt;0,(LARGE(($N11,$V11,$AD11,$AL11,$AT11,$BB11),1)),"0")</f>
        <v>99</v>
      </c>
      <c r="BE11" s="28">
        <f>BC11-BD11</f>
        <v>93</v>
      </c>
      <c r="BF11" s="8">
        <v>3</v>
      </c>
      <c r="BK11" s="46">
        <f>IF(G11&gt;99,199,G11)</f>
        <v>4</v>
      </c>
      <c r="BL11" s="46">
        <f>IF(H11&gt;99,0,H11)</f>
        <v>71</v>
      </c>
      <c r="BM11" s="46">
        <f>IF(J11&gt;99,199,J11)</f>
        <v>0</v>
      </c>
      <c r="BN11" s="46">
        <f>IF(K11&gt;99,0,K11)</f>
        <v>0</v>
      </c>
      <c r="BO11" s="46">
        <f>BK11+BM11</f>
        <v>4</v>
      </c>
      <c r="BP11" s="46">
        <f>IF(O11&gt;99,199,O11)</f>
        <v>199</v>
      </c>
      <c r="BQ11" s="46">
        <f>IF(P11&gt;99,0,P11)</f>
        <v>0</v>
      </c>
      <c r="BR11" s="46">
        <f>IF(R11&gt;99,199,R11)</f>
        <v>0</v>
      </c>
      <c r="BS11" s="46">
        <f>IF(S11&gt;99,0,S11)</f>
        <v>0</v>
      </c>
      <c r="BT11" s="46">
        <f>BP11+BR11</f>
        <v>199</v>
      </c>
      <c r="BU11" s="46">
        <f>IF(W11&gt;99,199,W11)</f>
        <v>0</v>
      </c>
      <c r="BV11" s="46">
        <f>IF(X11&gt;99,0,X11)</f>
        <v>0</v>
      </c>
      <c r="BW11" s="46">
        <f>IF(Z11&gt;99,199,Z11)</f>
        <v>0</v>
      </c>
      <c r="BX11" s="46">
        <f>IF(AA11&gt;99,0,AA11)</f>
        <v>0</v>
      </c>
      <c r="BY11" s="46">
        <f>BU11+BW11</f>
        <v>0</v>
      </c>
      <c r="BZ11" s="46">
        <f>IF(AE11&gt;99,199,AE11)</f>
        <v>0</v>
      </c>
      <c r="CA11" s="46">
        <f>IF(AF11&gt;99,0,AF11)</f>
        <v>0</v>
      </c>
      <c r="CB11" s="46">
        <f>IF(AH11&gt;99,199,AH11)</f>
        <v>0</v>
      </c>
      <c r="CC11" s="46">
        <f>IF(AI11&gt;99,0,AI11)</f>
        <v>0</v>
      </c>
      <c r="CD11" s="46">
        <f>BZ11+CB11</f>
        <v>0</v>
      </c>
      <c r="CE11" s="46">
        <f>IF(AM11&gt;99,199,AM11)</f>
        <v>0</v>
      </c>
      <c r="CF11" s="46">
        <f>IF(AN11&gt;99,0,AN11)</f>
        <v>0</v>
      </c>
      <c r="CG11" s="46">
        <f>IF(AP11&gt;99,199,AP11)</f>
        <v>0</v>
      </c>
      <c r="CH11" s="46">
        <f>IF(AQ11&gt;99,0,AQ11)</f>
        <v>0</v>
      </c>
      <c r="CI11" s="46">
        <f>CE11+CG11</f>
        <v>0</v>
      </c>
      <c r="CJ11" s="46">
        <f>IF(AU11&gt;99,199,AU11)</f>
        <v>0</v>
      </c>
      <c r="CK11" s="46">
        <f>IF(AV11&gt;99,0,AV11)</f>
        <v>0</v>
      </c>
      <c r="CL11" s="46">
        <f>IF(AX11&gt;99,199,AX11)</f>
        <v>0</v>
      </c>
      <c r="CM11" s="46">
        <f>IF(AY11&gt;99,0,AY11)</f>
        <v>0</v>
      </c>
      <c r="CN11" s="46">
        <f>CJ11+CL11</f>
        <v>0</v>
      </c>
    </row>
  </sheetData>
  <sheetProtection sheet="1" objects="1" scenarios="1"/>
  <sortState ref="A9:XFD12">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type="whole" allowBlank="1" showInputMessage="1" showErrorMessage="1" sqref="BG3">
      <formula1>1</formula1>
      <formula2>4</formula2>
    </dataValidation>
    <dataValidation type="whole" allowBlank="1" showInputMessage="1" showErrorMessage="1" sqref="BG4">
      <formula1>1</formula1>
      <formula2>2</formula2>
    </dataValidation>
    <dataValidation type="whole" operator="lessThan" allowBlank="1" showInputMessage="1" showErrorMessage="1" sqref="BG5">
      <formula1>9</formula1>
    </dataValidation>
    <dataValidation type="whole" operator="lessThan" allowBlank="1" showInputMessage="1" showErrorMessage="1" sqref="BG6">
      <formula1>340</formula1>
    </dataValidation>
    <dataValidation type="list" allowBlank="1" showInputMessage="1" showErrorMessage="1" sqref="BH1:BH2 BH9:BH65466">
      <formula1>"ja,nee"</formula1>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operator="lessThan" allowBlank="1" showInputMessage="1" showErrorMessage="1" sqref="O1:O2 AE1:AE2 AU1:AU2 AU9:AU65466 AE9:AE65466 O9:O65466"/>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6674"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56675"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56676"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6677"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56678"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56679"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56680"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56681"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56682"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56683"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6684"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56685"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56686"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56687"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56688"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56689"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56690"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56691"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56692"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pageSetUpPr fitToPage="1"/>
  </sheetPr>
  <dimension ref="A1:CN29"/>
  <sheetViews>
    <sheetView workbookViewId="0">
      <pane xSplit="5" ySplit="8" topLeftCell="J9" activePane="bottomRight" state="frozen"/>
      <selection pane="topRight" activeCell="F1" sqref="F1"/>
      <selection pane="bottomLeft" activeCell="A9" sqref="A9"/>
      <selection pane="bottomRight" activeCell="BE29" sqref="BE29"/>
    </sheetView>
  </sheetViews>
  <sheetFormatPr defaultColWidth="9.140625" defaultRowHeight="12.75" x14ac:dyDescent="0.2"/>
  <cols>
    <col min="1" max="1" width="4.7109375" style="8" customWidth="1"/>
    <col min="2" max="2" width="10.140625" style="8" customWidth="1"/>
    <col min="3" max="4" width="22.7109375" style="8" customWidth="1"/>
    <col min="5" max="5" width="4.140625" style="8" customWidth="1"/>
    <col min="6" max="6" width="18.7109375" style="8" customWidth="1"/>
    <col min="7" max="7" width="3.7109375" style="95" customWidth="1"/>
    <col min="8" max="8" width="5.28515625" style="91" customWidth="1"/>
    <col min="9" max="9" width="4.140625" style="78" hidden="1" customWidth="1"/>
    <col min="10" max="10" width="3.7109375" style="101" customWidth="1"/>
    <col min="11" max="11" width="5.28515625" style="92" customWidth="1"/>
    <col min="12" max="12" width="4.140625" style="79" hidden="1" customWidth="1"/>
    <col min="13" max="14" width="3" style="72" customWidth="1"/>
    <col min="15" max="15" width="3.7109375" style="104" customWidth="1"/>
    <col min="16" max="16" width="5.28515625" style="93" customWidth="1"/>
    <col min="17" max="17" width="4.140625" style="81" hidden="1" customWidth="1"/>
    <col min="18" max="18" width="3.7109375" style="104" customWidth="1"/>
    <col min="19" max="19" width="5.28515625" style="93" customWidth="1"/>
    <col min="20" max="20" width="4.140625" style="81" hidden="1" customWidth="1"/>
    <col min="21" max="22" width="3" style="73" customWidth="1"/>
    <col min="23" max="23" width="3.7109375" style="95" customWidth="1"/>
    <col min="24" max="24" width="5.28515625" style="92" customWidth="1"/>
    <col min="25" max="25" width="4.140625" style="79" hidden="1" customWidth="1"/>
    <col min="26" max="26" width="3.7109375" style="95" customWidth="1"/>
    <col min="27" max="27" width="5.28515625" style="92" customWidth="1"/>
    <col min="28" max="28" width="4.140625" style="79" hidden="1" customWidth="1"/>
    <col min="29" max="30" width="3" style="72" customWidth="1"/>
    <col min="31" max="31" width="3.7109375" style="104" hidden="1" customWidth="1"/>
    <col min="32" max="32" width="5.28515625" style="93" hidden="1" customWidth="1"/>
    <col min="33" max="33" width="4.140625" style="81" hidden="1" customWidth="1"/>
    <col min="34" max="34" width="3.7109375" style="104" hidden="1" customWidth="1"/>
    <col min="35" max="35" width="5.28515625" style="93" hidden="1" customWidth="1"/>
    <col min="36" max="36" width="4.140625" style="81" hidden="1" customWidth="1"/>
    <col min="37" max="38" width="3" style="73" hidden="1" customWidth="1"/>
    <col min="39" max="39" width="3.7109375" style="95" hidden="1" customWidth="1"/>
    <col min="40" max="40" width="5.28515625" style="92" hidden="1" customWidth="1"/>
    <col min="41" max="41" width="4.140625" style="79" hidden="1" customWidth="1"/>
    <col min="42" max="42" width="3.7109375" style="95" hidden="1" customWidth="1"/>
    <col min="43" max="43" width="5.28515625" style="92" hidden="1" customWidth="1"/>
    <col min="44" max="44" width="4.140625" style="79" hidden="1" customWidth="1"/>
    <col min="45" max="46" width="3" style="72" hidden="1" customWidth="1"/>
    <col min="47" max="47" width="3.7109375" style="104" hidden="1" customWidth="1"/>
    <col min="48" max="48" width="5.28515625" style="93" hidden="1" customWidth="1"/>
    <col min="49" max="49" width="4.140625" style="81" hidden="1" customWidth="1"/>
    <col min="50" max="50" width="3.7109375" style="104" hidden="1" customWidth="1"/>
    <col min="51" max="51" width="5.28515625" style="93" hidden="1" customWidth="1"/>
    <col min="52" max="52" width="4.140625" style="81" hidden="1" customWidth="1"/>
    <col min="53" max="54" width="3" style="73" hidden="1" customWidth="1"/>
    <col min="55" max="55" width="5.7109375" style="14" customWidth="1"/>
    <col min="56" max="56" width="5.5703125" style="14" bestFit="1" customWidth="1"/>
    <col min="57" max="57" width="6" style="14" customWidth="1"/>
    <col min="58" max="58" width="4" style="8" customWidth="1"/>
    <col min="59" max="59" width="4.85546875" style="8" customWidth="1"/>
    <col min="60" max="60" width="5.42578125" style="8" customWidth="1"/>
    <col min="61" max="61" width="17.28515625" style="8" customWidth="1"/>
    <col min="62" max="62" width="9.140625" style="46"/>
    <col min="63" max="63" width="4" style="46" hidden="1" customWidth="1"/>
    <col min="64" max="64" width="5" style="46" hidden="1" customWidth="1"/>
    <col min="65" max="65" width="4" style="46" hidden="1" customWidth="1"/>
    <col min="66" max="66" width="6.7109375" style="46" hidden="1" customWidth="1"/>
    <col min="67" max="67" width="5.7109375" style="46" hidden="1" customWidth="1"/>
    <col min="68" max="68" width="4" style="46" hidden="1" customWidth="1"/>
    <col min="69" max="69" width="5" style="46" hidden="1" customWidth="1"/>
    <col min="70" max="70" width="4" style="46" hidden="1" customWidth="1"/>
    <col min="71" max="71" width="6.7109375" style="46" hidden="1" customWidth="1"/>
    <col min="72" max="72" width="5.7109375" style="46" hidden="1" customWidth="1"/>
    <col min="73" max="73" width="4" style="46" hidden="1" customWidth="1"/>
    <col min="74" max="74" width="5" style="46" hidden="1" customWidth="1"/>
    <col min="75" max="75" width="4" style="46" hidden="1" customWidth="1"/>
    <col min="76" max="76" width="6.7109375" style="46" hidden="1" customWidth="1"/>
    <col min="77" max="77" width="5.7109375" style="46" hidden="1" customWidth="1"/>
    <col min="78" max="78" width="4" style="46" hidden="1" customWidth="1"/>
    <col min="79" max="79" width="5" style="46" hidden="1" customWidth="1"/>
    <col min="80" max="80" width="4" style="46" hidden="1" customWidth="1"/>
    <col min="81" max="81" width="6.7109375" style="46" hidden="1" customWidth="1"/>
    <col min="82" max="82" width="6.28515625" style="46" hidden="1" customWidth="1"/>
    <col min="83" max="83" width="4" style="46" hidden="1" customWidth="1"/>
    <col min="84" max="84" width="5" style="46" hidden="1" customWidth="1"/>
    <col min="85" max="85" width="4" style="46" hidden="1" customWidth="1"/>
    <col min="86" max="86" width="6.7109375" style="46" hidden="1" customWidth="1"/>
    <col min="87" max="87" width="5.7109375" style="46" hidden="1" customWidth="1"/>
    <col min="88" max="88" width="4" style="46" hidden="1" customWidth="1"/>
    <col min="89" max="89" width="5" style="46" hidden="1" customWidth="1"/>
    <col min="90" max="90" width="4" style="46" hidden="1" customWidth="1"/>
    <col min="91" max="91" width="6.7109375" style="46" hidden="1" customWidth="1"/>
    <col min="92" max="92" width="6.28515625" style="46" hidden="1" customWidth="1"/>
    <col min="93" max="16384" width="9.140625" style="8"/>
  </cols>
  <sheetData>
    <row r="1" spans="1:92" x14ac:dyDescent="0.2">
      <c r="A1" s="154" t="s">
        <v>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6"/>
    </row>
    <row r="2" spans="1:92" ht="12.75" hidden="1" customHeight="1" x14ac:dyDescent="0.2">
      <c r="A2" s="12"/>
      <c r="B2" s="12"/>
      <c r="C2" s="12"/>
      <c r="D2" s="12"/>
      <c r="E2" s="12"/>
      <c r="F2" s="12"/>
      <c r="G2" s="97"/>
      <c r="H2" s="90"/>
      <c r="I2" s="76"/>
      <c r="J2" s="99"/>
      <c r="N2" s="72">
        <v>1</v>
      </c>
      <c r="O2" s="102"/>
      <c r="V2" s="73">
        <v>2</v>
      </c>
      <c r="W2" s="97"/>
      <c r="AD2" s="72">
        <v>3</v>
      </c>
      <c r="AE2" s="102"/>
      <c r="AL2" s="73">
        <v>4</v>
      </c>
      <c r="AM2" s="97"/>
      <c r="AT2" s="72">
        <v>5</v>
      </c>
      <c r="AU2" s="102"/>
      <c r="BB2" s="73">
        <v>6</v>
      </c>
      <c r="BC2" s="14">
        <f>N2+V2+AD2+AL2+AT2+BB2</f>
        <v>21</v>
      </c>
      <c r="BD2" s="28">
        <f>IF($O$4&gt;0,(LARGE(($N2,$V2,$AD2,$AL2,$AT2,$BB2),1)),"0")</f>
        <v>6</v>
      </c>
      <c r="BE2" s="28">
        <f>BC2-BD2</f>
        <v>15</v>
      </c>
      <c r="BF2" s="8" t="str">
        <f>IF($O$4&gt;1,(LARGE(($N2,$V2,$AD2,$AL2,$AT2,$BB2),1))+(LARGE(($N2,$V2,$AD2,$AL2,$AT2,$BB2),2)),"0")</f>
        <v>0</v>
      </c>
      <c r="BK2" s="46">
        <f>IF(G2&gt;99,199,G2)</f>
        <v>0</v>
      </c>
      <c r="BL2" s="46">
        <f>IF(H2&gt;99,0,H2)</f>
        <v>0</v>
      </c>
      <c r="BM2" s="46">
        <f>IF(J2&gt;99,199,J2)</f>
        <v>0</v>
      </c>
      <c r="BN2" s="46">
        <f>IF(K2&gt;99,0,K2)</f>
        <v>0</v>
      </c>
      <c r="BO2" s="46">
        <f>BK2+BM2</f>
        <v>0</v>
      </c>
      <c r="BP2" s="46">
        <f>IF(O2&gt;99,199,O2)</f>
        <v>0</v>
      </c>
      <c r="BQ2" s="46">
        <f>IF(P2&gt;99,0,P2)</f>
        <v>0</v>
      </c>
      <c r="BR2" s="46">
        <f>IF(R2&gt;99,199,R2)</f>
        <v>0</v>
      </c>
      <c r="BS2" s="46">
        <f>IF(S2&gt;99,0,S2)</f>
        <v>0</v>
      </c>
      <c r="BT2" s="46">
        <f>BP2+BR2</f>
        <v>0</v>
      </c>
      <c r="BU2" s="46">
        <f>IF(W2&gt;99,199,W2)</f>
        <v>0</v>
      </c>
      <c r="BV2" s="46">
        <f>IF(X2&gt;99,0,X2)</f>
        <v>0</v>
      </c>
      <c r="BW2" s="46">
        <f>IF(Z2&gt;99,199,Z2)</f>
        <v>0</v>
      </c>
      <c r="BX2" s="46">
        <f>IF(AA2&gt;99,0,AA2)</f>
        <v>0</v>
      </c>
      <c r="BY2" s="46">
        <f>BU2+BW2</f>
        <v>0</v>
      </c>
      <c r="BZ2" s="46">
        <f>IF(AE2&gt;99,199,AE2)</f>
        <v>0</v>
      </c>
      <c r="CA2" s="46">
        <f>IF(AF2&gt;99,0,AF2)</f>
        <v>0</v>
      </c>
      <c r="CB2" s="46">
        <f>IF(AH2&gt;99,199,AH2)</f>
        <v>0</v>
      </c>
      <c r="CC2" s="46">
        <f>IF(AI2&gt;99,0,AI2)</f>
        <v>0</v>
      </c>
      <c r="CD2" s="46">
        <f>BZ2+CB2</f>
        <v>0</v>
      </c>
      <c r="CE2" s="46">
        <f>IF(AM2&gt;99,199,AM2)</f>
        <v>0</v>
      </c>
      <c r="CF2" s="46">
        <f>IF(AN2&gt;99,0,AN2)</f>
        <v>0</v>
      </c>
      <c r="CG2" s="46">
        <f>IF(AP2&gt;99,199,AP2)</f>
        <v>0</v>
      </c>
      <c r="CH2" s="46">
        <f>IF(AQ2&gt;99,0,AQ2)</f>
        <v>0</v>
      </c>
      <c r="CI2" s="46">
        <f>CE2+CG2</f>
        <v>0</v>
      </c>
      <c r="CJ2" s="46">
        <f>IF(AU2&gt;99,199,AU2)</f>
        <v>0</v>
      </c>
      <c r="CK2" s="46">
        <f>IF(AV2&gt;99,0,AV2)</f>
        <v>0</v>
      </c>
      <c r="CL2" s="46">
        <f>IF(AX2&gt;99,199,AX2)</f>
        <v>0</v>
      </c>
      <c r="CM2" s="46">
        <f>IF(AY2&gt;99,0,AY2)</f>
        <v>0</v>
      </c>
      <c r="CN2" s="46">
        <f>CJ2+CL2</f>
        <v>0</v>
      </c>
    </row>
    <row r="3" spans="1:92" x14ac:dyDescent="0.2">
      <c r="A3" s="130" t="s">
        <v>8</v>
      </c>
      <c r="B3" s="131"/>
      <c r="C3" s="139" t="str">
        <f>Instellingen!B3</f>
        <v>Kring NVF</v>
      </c>
      <c r="D3" s="134"/>
      <c r="E3" s="135"/>
      <c r="F3" s="130" t="s">
        <v>28</v>
      </c>
      <c r="G3" s="132"/>
      <c r="H3" s="132"/>
      <c r="I3" s="132"/>
      <c r="J3" s="132"/>
      <c r="K3" s="132"/>
      <c r="L3" s="132"/>
      <c r="M3" s="132"/>
      <c r="N3" s="131"/>
      <c r="O3" s="157">
        <v>5</v>
      </c>
      <c r="P3" s="158"/>
      <c r="Q3" s="158"/>
      <c r="R3" s="158"/>
      <c r="S3" s="158"/>
      <c r="T3" s="158"/>
      <c r="U3" s="158"/>
      <c r="V3" s="159"/>
      <c r="W3" s="165"/>
      <c r="X3" s="166"/>
      <c r="Y3" s="166"/>
      <c r="Z3" s="166"/>
      <c r="AA3" s="166"/>
      <c r="AB3" s="166"/>
      <c r="AC3" s="166"/>
      <c r="AD3" s="166"/>
      <c r="AE3" s="166"/>
      <c r="AF3" s="166"/>
      <c r="AG3" s="166"/>
      <c r="AH3" s="166"/>
      <c r="AI3" s="166"/>
      <c r="AJ3" s="166"/>
      <c r="AK3" s="166"/>
      <c r="AL3" s="167"/>
      <c r="AM3" s="106"/>
      <c r="AN3" s="106"/>
      <c r="AO3" s="106"/>
      <c r="AP3" s="106"/>
      <c r="AQ3" s="106"/>
      <c r="AR3" s="106"/>
      <c r="AS3" s="106"/>
      <c r="AT3" s="106"/>
      <c r="AU3" s="106"/>
      <c r="AV3" s="106"/>
      <c r="AW3" s="106"/>
      <c r="AX3" s="106"/>
      <c r="AY3" s="106"/>
      <c r="AZ3" s="106"/>
      <c r="BA3" s="106"/>
      <c r="BB3" s="106"/>
      <c r="BC3" s="130" t="s">
        <v>27</v>
      </c>
      <c r="BD3" s="132"/>
      <c r="BE3" s="132"/>
      <c r="BF3" s="131"/>
      <c r="BG3" s="24">
        <f>Instellingen!B6</f>
        <v>3</v>
      </c>
      <c r="BH3" s="124"/>
      <c r="BI3" s="125"/>
    </row>
    <row r="4" spans="1:92" x14ac:dyDescent="0.2">
      <c r="A4" s="130" t="s">
        <v>9</v>
      </c>
      <c r="B4" s="131"/>
      <c r="C4" s="133" t="s">
        <v>53</v>
      </c>
      <c r="D4" s="134"/>
      <c r="E4" s="135"/>
      <c r="F4" s="130" t="s">
        <v>35</v>
      </c>
      <c r="G4" s="132"/>
      <c r="H4" s="132"/>
      <c r="I4" s="132"/>
      <c r="J4" s="132"/>
      <c r="K4" s="132"/>
      <c r="L4" s="132"/>
      <c r="M4" s="132"/>
      <c r="N4" s="131"/>
      <c r="O4" s="121">
        <f>Instellingen!B7</f>
        <v>1</v>
      </c>
      <c r="P4" s="122"/>
      <c r="Q4" s="122"/>
      <c r="R4" s="122"/>
      <c r="S4" s="122"/>
      <c r="T4" s="122"/>
      <c r="U4" s="122"/>
      <c r="V4" s="123"/>
      <c r="W4" s="168"/>
      <c r="X4" s="169"/>
      <c r="Y4" s="169"/>
      <c r="Z4" s="169"/>
      <c r="AA4" s="169"/>
      <c r="AB4" s="169"/>
      <c r="AC4" s="169"/>
      <c r="AD4" s="169"/>
      <c r="AE4" s="169"/>
      <c r="AF4" s="169"/>
      <c r="AG4" s="169"/>
      <c r="AH4" s="169"/>
      <c r="AI4" s="169"/>
      <c r="AJ4" s="169"/>
      <c r="AK4" s="169"/>
      <c r="AL4" s="170"/>
      <c r="AM4" s="48"/>
      <c r="AN4" s="48"/>
      <c r="AO4" s="48"/>
      <c r="AP4" s="48"/>
      <c r="AQ4" s="48"/>
      <c r="AR4" s="48"/>
      <c r="AS4" s="48"/>
      <c r="AT4" s="48"/>
      <c r="AU4" s="48"/>
      <c r="AV4" s="48"/>
      <c r="AW4" s="48"/>
      <c r="AX4" s="48"/>
      <c r="AY4" s="48"/>
      <c r="AZ4" s="48"/>
      <c r="BA4" s="48"/>
      <c r="BB4" s="48"/>
      <c r="BC4" s="130"/>
      <c r="BD4" s="132"/>
      <c r="BE4" s="132"/>
      <c r="BF4" s="131"/>
      <c r="BG4" s="24"/>
      <c r="BH4" s="126"/>
      <c r="BI4" s="127"/>
    </row>
    <row r="5" spans="1:92" x14ac:dyDescent="0.2">
      <c r="A5" s="130" t="s">
        <v>10</v>
      </c>
      <c r="B5" s="131"/>
      <c r="C5" s="139" t="s">
        <v>125</v>
      </c>
      <c r="D5" s="134"/>
      <c r="E5" s="135"/>
      <c r="F5" s="130" t="s">
        <v>11</v>
      </c>
      <c r="G5" s="132"/>
      <c r="H5" s="132"/>
      <c r="I5" s="132"/>
      <c r="J5" s="132"/>
      <c r="K5" s="132"/>
      <c r="L5" s="132"/>
      <c r="M5" s="132"/>
      <c r="N5" s="131"/>
      <c r="O5" s="121">
        <f>Instellingen!B5</f>
        <v>99</v>
      </c>
      <c r="P5" s="122"/>
      <c r="Q5" s="122"/>
      <c r="R5" s="122"/>
      <c r="S5" s="122"/>
      <c r="T5" s="122"/>
      <c r="U5" s="122"/>
      <c r="V5" s="123"/>
      <c r="W5" s="171"/>
      <c r="X5" s="172"/>
      <c r="Y5" s="172"/>
      <c r="Z5" s="172"/>
      <c r="AA5" s="172"/>
      <c r="AB5" s="172"/>
      <c r="AC5" s="172"/>
      <c r="AD5" s="172"/>
      <c r="AE5" s="172"/>
      <c r="AF5" s="172"/>
      <c r="AG5" s="172"/>
      <c r="AH5" s="172"/>
      <c r="AI5" s="172"/>
      <c r="AJ5" s="172"/>
      <c r="AK5" s="172"/>
      <c r="AL5" s="173"/>
      <c r="AM5" s="107"/>
      <c r="AN5" s="107"/>
      <c r="AO5" s="107"/>
      <c r="AP5" s="107"/>
      <c r="AQ5" s="107"/>
      <c r="AR5" s="107"/>
      <c r="AS5" s="107"/>
      <c r="AT5" s="107"/>
      <c r="AU5" s="107"/>
      <c r="AV5" s="107"/>
      <c r="AW5" s="107"/>
      <c r="AX5" s="107"/>
      <c r="AY5" s="107"/>
      <c r="AZ5" s="107"/>
      <c r="BA5" s="107"/>
      <c r="BB5" s="107"/>
      <c r="BC5" s="174" t="s">
        <v>12</v>
      </c>
      <c r="BD5" s="175"/>
      <c r="BE5" s="175"/>
      <c r="BF5" s="176"/>
      <c r="BG5" s="11">
        <v>2</v>
      </c>
      <c r="BH5" s="126"/>
      <c r="BI5" s="127"/>
    </row>
    <row r="6" spans="1:92" ht="12.75" customHeight="1" x14ac:dyDescent="0.2">
      <c r="A6" s="140"/>
      <c r="B6" s="141"/>
      <c r="C6" s="141"/>
      <c r="D6" s="141"/>
      <c r="E6" s="142"/>
      <c r="F6" s="43" t="s">
        <v>13</v>
      </c>
      <c r="G6" s="145" t="str">
        <f>Instellingen!B40</f>
        <v>Wezep</v>
      </c>
      <c r="H6" s="146"/>
      <c r="I6" s="146"/>
      <c r="J6" s="146"/>
      <c r="K6" s="146"/>
      <c r="L6" s="146"/>
      <c r="M6" s="146"/>
      <c r="N6" s="147"/>
      <c r="O6" s="148" t="str">
        <f>Instellingen!B41</f>
        <v>Hierden</v>
      </c>
      <c r="P6" s="149"/>
      <c r="Q6" s="149"/>
      <c r="R6" s="149"/>
      <c r="S6" s="149"/>
      <c r="T6" s="149"/>
      <c r="U6" s="149"/>
      <c r="V6" s="150"/>
      <c r="W6" s="145" t="str">
        <f>Instellingen!B42</f>
        <v>Nunspeet</v>
      </c>
      <c r="X6" s="146"/>
      <c r="Y6" s="146"/>
      <c r="Z6" s="146"/>
      <c r="AA6" s="146"/>
      <c r="AB6" s="146"/>
      <c r="AC6" s="146"/>
      <c r="AD6" s="147"/>
      <c r="AE6" s="148" t="str">
        <f>Instellingen!B43</f>
        <v xml:space="preserve"> </v>
      </c>
      <c r="AF6" s="149"/>
      <c r="AG6" s="149"/>
      <c r="AH6" s="149"/>
      <c r="AI6" s="149"/>
      <c r="AJ6" s="149"/>
      <c r="AK6" s="149"/>
      <c r="AL6" s="150"/>
      <c r="AM6" s="145" t="str">
        <f>Instellingen!B44</f>
        <v xml:space="preserve"> </v>
      </c>
      <c r="AN6" s="146"/>
      <c r="AO6" s="146"/>
      <c r="AP6" s="146"/>
      <c r="AQ6" s="146"/>
      <c r="AR6" s="146"/>
      <c r="AS6" s="146"/>
      <c r="AT6" s="147"/>
      <c r="AU6" s="148" t="str">
        <f>Instellingen!B45</f>
        <v xml:space="preserve"> </v>
      </c>
      <c r="AV6" s="149"/>
      <c r="AW6" s="149"/>
      <c r="AX6" s="149"/>
      <c r="AY6" s="149"/>
      <c r="AZ6" s="149"/>
      <c r="BA6" s="149"/>
      <c r="BB6" s="150"/>
      <c r="BC6" s="177" t="s">
        <v>33</v>
      </c>
      <c r="BD6" s="178"/>
      <c r="BE6" s="131"/>
      <c r="BF6" s="41"/>
      <c r="BG6" s="24"/>
      <c r="BH6" s="126"/>
      <c r="BI6" s="127"/>
    </row>
    <row r="7" spans="1:92" ht="12.75" customHeight="1" x14ac:dyDescent="0.2">
      <c r="A7" s="143"/>
      <c r="B7" s="143"/>
      <c r="C7" s="143"/>
      <c r="D7" s="143"/>
      <c r="E7" s="144"/>
      <c r="F7" s="43" t="s">
        <v>14</v>
      </c>
      <c r="G7" s="136" t="str">
        <f>Instellingen!C40</f>
        <v>01_02nov2019</v>
      </c>
      <c r="H7" s="137"/>
      <c r="I7" s="137"/>
      <c r="J7" s="137"/>
      <c r="K7" s="137"/>
      <c r="L7" s="137"/>
      <c r="M7" s="137"/>
      <c r="N7" s="138"/>
      <c r="O7" s="151" t="str">
        <f>Instellingen!C41</f>
        <v>07dec2019</v>
      </c>
      <c r="P7" s="152"/>
      <c r="Q7" s="152"/>
      <c r="R7" s="152"/>
      <c r="S7" s="152"/>
      <c r="T7" s="152"/>
      <c r="U7" s="152"/>
      <c r="V7" s="153"/>
      <c r="W7" s="136" t="str">
        <f>Instellingen!C42</f>
        <v>04jan2020</v>
      </c>
      <c r="X7" s="137"/>
      <c r="Y7" s="137"/>
      <c r="Z7" s="137"/>
      <c r="AA7" s="137"/>
      <c r="AB7" s="137"/>
      <c r="AC7" s="137"/>
      <c r="AD7" s="138"/>
      <c r="AE7" s="151" t="str">
        <f>Instellingen!C43</f>
        <v xml:space="preserve"> </v>
      </c>
      <c r="AF7" s="152"/>
      <c r="AG7" s="152"/>
      <c r="AH7" s="152"/>
      <c r="AI7" s="152"/>
      <c r="AJ7" s="152"/>
      <c r="AK7" s="152"/>
      <c r="AL7" s="153"/>
      <c r="AM7" s="136" t="str">
        <f>Instellingen!C44</f>
        <v xml:space="preserve"> </v>
      </c>
      <c r="AN7" s="179"/>
      <c r="AO7" s="179"/>
      <c r="AP7" s="179"/>
      <c r="AQ7" s="179"/>
      <c r="AR7" s="179"/>
      <c r="AS7" s="179"/>
      <c r="AT7" s="180"/>
      <c r="AU7" s="151" t="str">
        <f>Instellingen!C45</f>
        <v xml:space="preserve"> </v>
      </c>
      <c r="AV7" s="181"/>
      <c r="AW7" s="181"/>
      <c r="AX7" s="181"/>
      <c r="AY7" s="181"/>
      <c r="AZ7" s="181"/>
      <c r="BA7" s="181"/>
      <c r="BB7" s="182"/>
      <c r="BC7" s="44" t="s">
        <v>36</v>
      </c>
      <c r="BD7" s="13" t="s">
        <v>37</v>
      </c>
      <c r="BE7" s="7" t="s">
        <v>38</v>
      </c>
      <c r="BF7" s="5"/>
      <c r="BG7" s="5"/>
      <c r="BH7" s="128"/>
      <c r="BI7" s="129"/>
    </row>
    <row r="8" spans="1:92" ht="25.5" customHeight="1" x14ac:dyDescent="0.2">
      <c r="A8" s="2" t="s">
        <v>18</v>
      </c>
      <c r="B8" s="2" t="s">
        <v>6</v>
      </c>
      <c r="C8" s="2" t="s">
        <v>0</v>
      </c>
      <c r="D8" s="2" t="s">
        <v>1</v>
      </c>
      <c r="E8" s="2" t="s">
        <v>75</v>
      </c>
      <c r="F8" s="43" t="s">
        <v>3</v>
      </c>
      <c r="G8" s="98" t="s">
        <v>78</v>
      </c>
      <c r="H8" s="105" t="s">
        <v>103</v>
      </c>
      <c r="I8" s="77" t="s">
        <v>80</v>
      </c>
      <c r="J8" s="100" t="s">
        <v>81</v>
      </c>
      <c r="K8" s="94" t="s">
        <v>104</v>
      </c>
      <c r="L8" s="80" t="s">
        <v>83</v>
      </c>
      <c r="M8" s="2" t="s">
        <v>4</v>
      </c>
      <c r="N8" s="2" t="s">
        <v>15</v>
      </c>
      <c r="O8" s="103" t="s">
        <v>78</v>
      </c>
      <c r="P8" s="94" t="s">
        <v>103</v>
      </c>
      <c r="Q8" s="89" t="s">
        <v>80</v>
      </c>
      <c r="R8" s="96" t="s">
        <v>81</v>
      </c>
      <c r="S8" s="94" t="s">
        <v>104</v>
      </c>
      <c r="T8" s="89" t="s">
        <v>83</v>
      </c>
      <c r="U8" s="2" t="s">
        <v>4</v>
      </c>
      <c r="V8" s="2" t="s">
        <v>15</v>
      </c>
      <c r="W8" s="103" t="s">
        <v>78</v>
      </c>
      <c r="X8" s="94" t="s">
        <v>103</v>
      </c>
      <c r="Y8" s="89" t="s">
        <v>80</v>
      </c>
      <c r="Z8" s="96" t="s">
        <v>81</v>
      </c>
      <c r="AA8" s="94" t="s">
        <v>104</v>
      </c>
      <c r="AB8" s="89" t="s">
        <v>83</v>
      </c>
      <c r="AC8" s="2" t="s">
        <v>4</v>
      </c>
      <c r="AD8" s="2" t="s">
        <v>15</v>
      </c>
      <c r="AE8" s="103" t="s">
        <v>78</v>
      </c>
      <c r="AF8" s="94" t="s">
        <v>103</v>
      </c>
      <c r="AG8" s="89" t="s">
        <v>80</v>
      </c>
      <c r="AH8" s="96" t="s">
        <v>81</v>
      </c>
      <c r="AI8" s="94" t="s">
        <v>104</v>
      </c>
      <c r="AJ8" s="89" t="s">
        <v>83</v>
      </c>
      <c r="AK8" s="2" t="s">
        <v>4</v>
      </c>
      <c r="AL8" s="2" t="s">
        <v>15</v>
      </c>
      <c r="AM8" s="103" t="s">
        <v>78</v>
      </c>
      <c r="AN8" s="94" t="s">
        <v>103</v>
      </c>
      <c r="AO8" s="89" t="s">
        <v>80</v>
      </c>
      <c r="AP8" s="96" t="s">
        <v>81</v>
      </c>
      <c r="AQ8" s="94" t="s">
        <v>104</v>
      </c>
      <c r="AR8" s="89" t="s">
        <v>83</v>
      </c>
      <c r="AS8" s="2" t="s">
        <v>4</v>
      </c>
      <c r="AT8" s="2" t="s">
        <v>15</v>
      </c>
      <c r="AU8" s="103" t="s">
        <v>78</v>
      </c>
      <c r="AV8" s="94" t="s">
        <v>103</v>
      </c>
      <c r="AW8" s="89" t="s">
        <v>80</v>
      </c>
      <c r="AX8" s="96" t="s">
        <v>81</v>
      </c>
      <c r="AY8" s="94" t="s">
        <v>104</v>
      </c>
      <c r="AZ8" s="89" t="s">
        <v>83</v>
      </c>
      <c r="BA8" s="2" t="s">
        <v>4</v>
      </c>
      <c r="BB8" s="2" t="s">
        <v>15</v>
      </c>
      <c r="BC8" s="45" t="s">
        <v>22</v>
      </c>
      <c r="BD8" s="27" t="s">
        <v>22</v>
      </c>
      <c r="BE8" s="74" t="s">
        <v>22</v>
      </c>
      <c r="BF8" s="26" t="s">
        <v>16</v>
      </c>
      <c r="BG8" s="26" t="s">
        <v>17</v>
      </c>
      <c r="BH8" s="10" t="s">
        <v>73</v>
      </c>
      <c r="BI8" s="2" t="s">
        <v>5</v>
      </c>
      <c r="BK8" s="85" t="s">
        <v>91</v>
      </c>
      <c r="BL8" s="85" t="s">
        <v>84</v>
      </c>
      <c r="BM8" s="85" t="s">
        <v>92</v>
      </c>
      <c r="BN8" s="85" t="s">
        <v>85</v>
      </c>
      <c r="BO8" s="85" t="s">
        <v>102</v>
      </c>
      <c r="BP8" s="85" t="s">
        <v>93</v>
      </c>
      <c r="BQ8" s="85" t="s">
        <v>86</v>
      </c>
      <c r="BR8" s="85" t="s">
        <v>94</v>
      </c>
      <c r="BS8" s="85" t="s">
        <v>106</v>
      </c>
      <c r="BT8" s="86" t="s">
        <v>101</v>
      </c>
      <c r="BU8" s="85" t="s">
        <v>95</v>
      </c>
      <c r="BV8" s="85" t="s">
        <v>87</v>
      </c>
      <c r="BW8" s="85" t="s">
        <v>96</v>
      </c>
      <c r="BX8" s="85" t="s">
        <v>88</v>
      </c>
      <c r="BY8" s="86" t="s">
        <v>100</v>
      </c>
      <c r="BZ8" s="85" t="s">
        <v>97</v>
      </c>
      <c r="CA8" s="85" t="s">
        <v>89</v>
      </c>
      <c r="CB8" s="85" t="s">
        <v>98</v>
      </c>
      <c r="CC8" s="86" t="s">
        <v>90</v>
      </c>
      <c r="CD8" s="86" t="s">
        <v>99</v>
      </c>
      <c r="CE8" s="85" t="s">
        <v>111</v>
      </c>
      <c r="CF8" s="85" t="s">
        <v>112</v>
      </c>
      <c r="CG8" s="85" t="s">
        <v>113</v>
      </c>
      <c r="CH8" s="85" t="s">
        <v>114</v>
      </c>
      <c r="CI8" s="86" t="s">
        <v>121</v>
      </c>
      <c r="CJ8" s="85" t="s">
        <v>116</v>
      </c>
      <c r="CK8" s="85" t="s">
        <v>117</v>
      </c>
      <c r="CL8" s="85" t="s">
        <v>118</v>
      </c>
      <c r="CM8" s="86" t="s">
        <v>119</v>
      </c>
      <c r="CN8" s="86" t="s">
        <v>120</v>
      </c>
    </row>
    <row r="9" spans="1:92" x14ac:dyDescent="0.2">
      <c r="A9" s="8">
        <v>1</v>
      </c>
      <c r="B9" s="8" t="s">
        <v>141</v>
      </c>
      <c r="C9" s="8" t="s">
        <v>318</v>
      </c>
      <c r="D9" s="8" t="s">
        <v>142</v>
      </c>
      <c r="E9" s="8" t="s">
        <v>319</v>
      </c>
      <c r="F9" s="8" t="s">
        <v>143</v>
      </c>
      <c r="G9" s="95">
        <v>0</v>
      </c>
      <c r="H9" s="91">
        <v>61.36</v>
      </c>
      <c r="J9" s="101">
        <v>0</v>
      </c>
      <c r="K9" s="92">
        <v>32.51</v>
      </c>
      <c r="M9" s="72">
        <v>1</v>
      </c>
      <c r="N9" s="72">
        <v>1</v>
      </c>
      <c r="O9" s="104">
        <v>0</v>
      </c>
      <c r="P9" s="93">
        <v>53.08</v>
      </c>
      <c r="R9" s="104">
        <v>0</v>
      </c>
      <c r="S9" s="93">
        <v>34.81</v>
      </c>
      <c r="U9" s="73">
        <v>1</v>
      </c>
      <c r="V9" s="73">
        <v>1</v>
      </c>
      <c r="W9" s="95">
        <v>0</v>
      </c>
      <c r="X9" s="92">
        <v>64.209999999999994</v>
      </c>
      <c r="Z9" s="95">
        <v>0</v>
      </c>
      <c r="AA9" s="92">
        <v>35.72</v>
      </c>
      <c r="AC9" s="72">
        <v>2</v>
      </c>
      <c r="AD9" s="72">
        <v>2</v>
      </c>
      <c r="BC9" s="14">
        <f t="shared" ref="BC9:BC28" si="0">N9+V9+AD9+AL9+AT9+BB9</f>
        <v>4</v>
      </c>
      <c r="BD9" s="28">
        <f>IF($O$4&gt;0,(LARGE(($N9,$V9,$AD9,$AL9,$AT9,$BB9),1)),"0")</f>
        <v>2</v>
      </c>
      <c r="BE9" s="28">
        <f t="shared" ref="BE9:BE28" si="1">BC9-BD9</f>
        <v>2</v>
      </c>
      <c r="BF9" s="8">
        <v>1</v>
      </c>
      <c r="BI9" s="119" t="s">
        <v>467</v>
      </c>
      <c r="BK9" s="46">
        <f t="shared" ref="BK9:BK29" si="2">IF(G9&gt;99,199,G9)</f>
        <v>0</v>
      </c>
      <c r="BL9" s="46">
        <f t="shared" ref="BL9:BL29" si="3">IF(H9&gt;99,0,H9)</f>
        <v>61.36</v>
      </c>
      <c r="BM9" s="46">
        <f t="shared" ref="BM9:BM29" si="4">IF(J9&gt;99,199,J9)</f>
        <v>0</v>
      </c>
      <c r="BN9" s="46">
        <f t="shared" ref="BN9:BN29" si="5">IF(K9&gt;99,0,K9)</f>
        <v>32.51</v>
      </c>
      <c r="BO9" s="46">
        <f t="shared" ref="BO9:BO29" si="6">BK9+BM9</f>
        <v>0</v>
      </c>
      <c r="BP9" s="46">
        <f t="shared" ref="BP9:BP29" si="7">IF(O9&gt;99,199,O9)</f>
        <v>0</v>
      </c>
      <c r="BQ9" s="46">
        <f t="shared" ref="BQ9:BQ29" si="8">IF(P9&gt;99,0,P9)</f>
        <v>53.08</v>
      </c>
      <c r="BR9" s="46">
        <f t="shared" ref="BR9:BR29" si="9">IF(R9&gt;99,199,R9)</f>
        <v>0</v>
      </c>
      <c r="BS9" s="46">
        <f t="shared" ref="BS9:BS29" si="10">IF(S9&gt;99,0,S9)</f>
        <v>34.81</v>
      </c>
      <c r="BT9" s="46">
        <f t="shared" ref="BT9:BT29" si="11">BP9+BR9</f>
        <v>0</v>
      </c>
      <c r="BU9" s="46">
        <f t="shared" ref="BU9:BU29" si="12">IF(W9&gt;99,199,W9)</f>
        <v>0</v>
      </c>
      <c r="BV9" s="46">
        <f t="shared" ref="BV9:BV29" si="13">IF(X9&gt;99,0,X9)</f>
        <v>64.209999999999994</v>
      </c>
      <c r="BW9" s="46">
        <f t="shared" ref="BW9:BW29" si="14">IF(Z9&gt;99,199,Z9)</f>
        <v>0</v>
      </c>
      <c r="BX9" s="46">
        <f t="shared" ref="BX9:BX29" si="15">IF(AA9&gt;99,0,AA9)</f>
        <v>35.72</v>
      </c>
      <c r="BY9" s="46">
        <f t="shared" ref="BY9:BY29" si="16">BU9+BW9</f>
        <v>0</v>
      </c>
      <c r="BZ9" s="46">
        <f t="shared" ref="BZ9:BZ29" si="17">IF(AE9&gt;99,199,AE9)</f>
        <v>0</v>
      </c>
      <c r="CA9" s="46">
        <f t="shared" ref="CA9:CA29" si="18">IF(AF9&gt;99,0,AF9)</f>
        <v>0</v>
      </c>
      <c r="CB9" s="46">
        <f t="shared" ref="CB9:CB29" si="19">IF(AH9&gt;99,199,AH9)</f>
        <v>0</v>
      </c>
      <c r="CC9" s="46">
        <f t="shared" ref="CC9:CC29" si="20">IF(AI9&gt;99,0,AI9)</f>
        <v>0</v>
      </c>
      <c r="CD9" s="46">
        <f t="shared" ref="CD9:CD29" si="21">BZ9+CB9</f>
        <v>0</v>
      </c>
      <c r="CE9" s="46">
        <f t="shared" ref="CE9:CE29" si="22">IF(AM9&gt;99,199,AM9)</f>
        <v>0</v>
      </c>
      <c r="CF9" s="46">
        <f t="shared" ref="CF9:CF29" si="23">IF(AN9&gt;99,0,AN9)</f>
        <v>0</v>
      </c>
      <c r="CG9" s="46">
        <f t="shared" ref="CG9:CG29" si="24">IF(AP9&gt;99,199,AP9)</f>
        <v>0</v>
      </c>
      <c r="CH9" s="46">
        <f t="shared" ref="CH9:CH29" si="25">IF(AQ9&gt;99,0,AQ9)</f>
        <v>0</v>
      </c>
      <c r="CI9" s="46">
        <f t="shared" ref="CI9:CI29" si="26">CE9+CG9</f>
        <v>0</v>
      </c>
      <c r="CJ9" s="46">
        <f t="shared" ref="CJ9:CJ29" si="27">IF(AU9&gt;99,199,AU9)</f>
        <v>0</v>
      </c>
      <c r="CK9" s="46">
        <f t="shared" ref="CK9:CK29" si="28">IF(AV9&gt;99,0,AV9)</f>
        <v>0</v>
      </c>
      <c r="CL9" s="46">
        <f t="shared" ref="CL9:CL29" si="29">IF(AX9&gt;99,199,AX9)</f>
        <v>0</v>
      </c>
      <c r="CM9" s="46">
        <f t="shared" ref="CM9:CM29" si="30">IF(AY9&gt;99,0,AY9)</f>
        <v>0</v>
      </c>
      <c r="CN9" s="46">
        <f t="shared" ref="CN9:CN29" si="31">CJ9+CL9</f>
        <v>0</v>
      </c>
    </row>
    <row r="10" spans="1:92" x14ac:dyDescent="0.2">
      <c r="A10" s="8">
        <v>2</v>
      </c>
      <c r="B10" s="8" t="s">
        <v>177</v>
      </c>
      <c r="C10" s="8" t="s">
        <v>335</v>
      </c>
      <c r="D10" s="8" t="s">
        <v>178</v>
      </c>
      <c r="E10" s="8" t="s">
        <v>321</v>
      </c>
      <c r="F10" s="8" t="s">
        <v>149</v>
      </c>
      <c r="G10" s="95">
        <v>13</v>
      </c>
      <c r="H10" s="91">
        <v>88.4</v>
      </c>
      <c r="M10" s="72">
        <v>13</v>
      </c>
      <c r="N10" s="72">
        <v>13</v>
      </c>
      <c r="O10" s="104">
        <v>0</v>
      </c>
      <c r="P10" s="93">
        <v>60.41</v>
      </c>
      <c r="R10" s="104">
        <v>0</v>
      </c>
      <c r="S10" s="93">
        <v>45.1</v>
      </c>
      <c r="U10" s="73">
        <v>4</v>
      </c>
      <c r="V10" s="73">
        <v>4</v>
      </c>
      <c r="W10" s="95">
        <v>0</v>
      </c>
      <c r="X10" s="92">
        <v>70.86</v>
      </c>
      <c r="Z10" s="95">
        <v>0</v>
      </c>
      <c r="AA10" s="92">
        <v>43.72</v>
      </c>
      <c r="AC10" s="72">
        <v>3</v>
      </c>
      <c r="AD10" s="72">
        <v>3</v>
      </c>
      <c r="BC10" s="14">
        <f t="shared" si="0"/>
        <v>20</v>
      </c>
      <c r="BD10" s="28">
        <f>IF($O$4&gt;0,(LARGE(($N10,$V10,$AD10,$AL10,$AT10,$BB10),1)),"0")</f>
        <v>13</v>
      </c>
      <c r="BE10" s="28">
        <f t="shared" si="1"/>
        <v>7</v>
      </c>
      <c r="BF10" s="8">
        <v>2</v>
      </c>
      <c r="BK10" s="46">
        <f t="shared" si="2"/>
        <v>13</v>
      </c>
      <c r="BL10" s="46">
        <f t="shared" si="3"/>
        <v>88.4</v>
      </c>
      <c r="BM10" s="46">
        <f t="shared" si="4"/>
        <v>0</v>
      </c>
      <c r="BN10" s="46">
        <f t="shared" si="5"/>
        <v>0</v>
      </c>
      <c r="BO10" s="46">
        <f t="shared" si="6"/>
        <v>13</v>
      </c>
      <c r="BP10" s="46">
        <f t="shared" si="7"/>
        <v>0</v>
      </c>
      <c r="BQ10" s="46">
        <f t="shared" si="8"/>
        <v>60.41</v>
      </c>
      <c r="BR10" s="46">
        <f t="shared" si="9"/>
        <v>0</v>
      </c>
      <c r="BS10" s="46">
        <f t="shared" si="10"/>
        <v>45.1</v>
      </c>
      <c r="BT10" s="46">
        <f t="shared" si="11"/>
        <v>0</v>
      </c>
      <c r="BU10" s="46">
        <f t="shared" si="12"/>
        <v>0</v>
      </c>
      <c r="BV10" s="46">
        <f t="shared" si="13"/>
        <v>70.86</v>
      </c>
      <c r="BW10" s="46">
        <f t="shared" si="14"/>
        <v>0</v>
      </c>
      <c r="BX10" s="46">
        <f t="shared" si="15"/>
        <v>43.72</v>
      </c>
      <c r="BY10" s="46">
        <f t="shared" si="16"/>
        <v>0</v>
      </c>
      <c r="BZ10" s="46">
        <f t="shared" si="17"/>
        <v>0</v>
      </c>
      <c r="CA10" s="46">
        <f t="shared" si="18"/>
        <v>0</v>
      </c>
      <c r="CB10" s="46">
        <f t="shared" si="19"/>
        <v>0</v>
      </c>
      <c r="CC10" s="46">
        <f t="shared" si="20"/>
        <v>0</v>
      </c>
      <c r="CD10" s="46">
        <f t="shared" si="21"/>
        <v>0</v>
      </c>
      <c r="CE10" s="46">
        <f t="shared" si="22"/>
        <v>0</v>
      </c>
      <c r="CF10" s="46">
        <f t="shared" si="23"/>
        <v>0</v>
      </c>
      <c r="CG10" s="46">
        <f t="shared" si="24"/>
        <v>0</v>
      </c>
      <c r="CH10" s="46">
        <f t="shared" si="25"/>
        <v>0</v>
      </c>
      <c r="CI10" s="46">
        <f t="shared" si="26"/>
        <v>0</v>
      </c>
      <c r="CJ10" s="46">
        <f t="shared" si="27"/>
        <v>0</v>
      </c>
      <c r="CK10" s="46">
        <f t="shared" si="28"/>
        <v>0</v>
      </c>
      <c r="CL10" s="46">
        <f t="shared" si="29"/>
        <v>0</v>
      </c>
      <c r="CM10" s="46">
        <f t="shared" si="30"/>
        <v>0</v>
      </c>
      <c r="CN10" s="46">
        <f t="shared" si="31"/>
        <v>0</v>
      </c>
    </row>
    <row r="11" spans="1:92" x14ac:dyDescent="0.2">
      <c r="A11" s="8">
        <v>3</v>
      </c>
      <c r="B11" s="8" t="s">
        <v>162</v>
      </c>
      <c r="C11" s="8" t="s">
        <v>329</v>
      </c>
      <c r="D11" s="8" t="s">
        <v>163</v>
      </c>
      <c r="E11" s="8" t="s">
        <v>319</v>
      </c>
      <c r="F11" s="8" t="s">
        <v>149</v>
      </c>
      <c r="G11" s="95">
        <v>0</v>
      </c>
      <c r="H11" s="91">
        <v>62.79</v>
      </c>
      <c r="J11" s="101">
        <v>4</v>
      </c>
      <c r="K11" s="92">
        <v>35.93</v>
      </c>
      <c r="M11" s="72">
        <v>7</v>
      </c>
      <c r="N11" s="72">
        <v>7</v>
      </c>
      <c r="O11" s="104">
        <v>0</v>
      </c>
      <c r="P11" s="93">
        <v>59.16</v>
      </c>
      <c r="R11" s="104">
        <v>0</v>
      </c>
      <c r="S11" s="93">
        <v>39.049999999999997</v>
      </c>
      <c r="U11" s="73">
        <v>2</v>
      </c>
      <c r="V11" s="73">
        <v>2</v>
      </c>
      <c r="W11" s="95">
        <v>4</v>
      </c>
      <c r="X11" s="92">
        <v>66.83</v>
      </c>
      <c r="AC11" s="72">
        <v>7</v>
      </c>
      <c r="AD11" s="72">
        <v>7</v>
      </c>
      <c r="BC11" s="14">
        <f t="shared" si="0"/>
        <v>16</v>
      </c>
      <c r="BD11" s="28">
        <f>IF($O$4&gt;0,(LARGE(($N11,$V11,$AD11,$AL11,$AT11,$BB11),1)),"0")</f>
        <v>7</v>
      </c>
      <c r="BE11" s="28">
        <f t="shared" si="1"/>
        <v>9</v>
      </c>
      <c r="BF11" s="8">
        <v>3</v>
      </c>
      <c r="BK11" s="46">
        <f t="shared" si="2"/>
        <v>0</v>
      </c>
      <c r="BL11" s="46">
        <f t="shared" si="3"/>
        <v>62.79</v>
      </c>
      <c r="BM11" s="46">
        <f t="shared" si="4"/>
        <v>4</v>
      </c>
      <c r="BN11" s="46">
        <f t="shared" si="5"/>
        <v>35.93</v>
      </c>
      <c r="BO11" s="46">
        <f t="shared" si="6"/>
        <v>4</v>
      </c>
      <c r="BP11" s="46">
        <f t="shared" si="7"/>
        <v>0</v>
      </c>
      <c r="BQ11" s="46">
        <f t="shared" si="8"/>
        <v>59.16</v>
      </c>
      <c r="BR11" s="46">
        <f t="shared" si="9"/>
        <v>0</v>
      </c>
      <c r="BS11" s="46">
        <f t="shared" si="10"/>
        <v>39.049999999999997</v>
      </c>
      <c r="BT11" s="46">
        <f t="shared" si="11"/>
        <v>0</v>
      </c>
      <c r="BU11" s="46">
        <f t="shared" si="12"/>
        <v>4</v>
      </c>
      <c r="BV11" s="46">
        <f t="shared" si="13"/>
        <v>66.83</v>
      </c>
      <c r="BW11" s="46">
        <f t="shared" si="14"/>
        <v>0</v>
      </c>
      <c r="BX11" s="46">
        <f t="shared" si="15"/>
        <v>0</v>
      </c>
      <c r="BY11" s="46">
        <f t="shared" si="16"/>
        <v>4</v>
      </c>
      <c r="BZ11" s="46">
        <f t="shared" si="17"/>
        <v>0</v>
      </c>
      <c r="CA11" s="46">
        <f t="shared" si="18"/>
        <v>0</v>
      </c>
      <c r="CB11" s="46">
        <f t="shared" si="19"/>
        <v>0</v>
      </c>
      <c r="CC11" s="46">
        <f t="shared" si="20"/>
        <v>0</v>
      </c>
      <c r="CD11" s="46">
        <f t="shared" si="21"/>
        <v>0</v>
      </c>
      <c r="CE11" s="46">
        <f t="shared" si="22"/>
        <v>0</v>
      </c>
      <c r="CF11" s="46">
        <f t="shared" si="23"/>
        <v>0</v>
      </c>
      <c r="CG11" s="46">
        <f t="shared" si="24"/>
        <v>0</v>
      </c>
      <c r="CH11" s="46">
        <f t="shared" si="25"/>
        <v>0</v>
      </c>
      <c r="CI11" s="46">
        <f t="shared" si="26"/>
        <v>0</v>
      </c>
      <c r="CJ11" s="46">
        <f t="shared" si="27"/>
        <v>0</v>
      </c>
      <c r="CK11" s="46">
        <f t="shared" si="28"/>
        <v>0</v>
      </c>
      <c r="CL11" s="46">
        <f t="shared" si="29"/>
        <v>0</v>
      </c>
      <c r="CM11" s="46">
        <f t="shared" si="30"/>
        <v>0</v>
      </c>
      <c r="CN11" s="46">
        <f t="shared" si="31"/>
        <v>0</v>
      </c>
    </row>
    <row r="12" spans="1:92" x14ac:dyDescent="0.2">
      <c r="A12" s="8">
        <v>4</v>
      </c>
      <c r="B12" s="8" t="s">
        <v>169</v>
      </c>
      <c r="C12" s="8" t="s">
        <v>331</v>
      </c>
      <c r="D12" s="8" t="s">
        <v>170</v>
      </c>
      <c r="E12" s="8" t="s">
        <v>319</v>
      </c>
      <c r="F12" s="8" t="s">
        <v>143</v>
      </c>
      <c r="G12" s="95">
        <v>4</v>
      </c>
      <c r="H12" s="91">
        <v>69.540000000000006</v>
      </c>
      <c r="M12" s="72">
        <v>10</v>
      </c>
      <c r="N12" s="72">
        <v>10</v>
      </c>
      <c r="O12" s="104">
        <v>4</v>
      </c>
      <c r="P12" s="93">
        <v>57.81</v>
      </c>
      <c r="U12" s="73">
        <v>9</v>
      </c>
      <c r="V12" s="73">
        <v>9</v>
      </c>
      <c r="W12" s="95">
        <v>0</v>
      </c>
      <c r="X12" s="92">
        <v>70.17</v>
      </c>
      <c r="Z12" s="95">
        <v>0</v>
      </c>
      <c r="AA12" s="92">
        <v>35.6</v>
      </c>
      <c r="AC12" s="72">
        <v>1</v>
      </c>
      <c r="AD12" s="72">
        <v>1</v>
      </c>
      <c r="BC12" s="14">
        <f t="shared" si="0"/>
        <v>20</v>
      </c>
      <c r="BD12" s="28">
        <f>IF($O$4&gt;0,(LARGE(($N12,$V12,$AD12,$AL12,$AT12,$BB12),1)),"0")</f>
        <v>10</v>
      </c>
      <c r="BE12" s="28">
        <f t="shared" si="1"/>
        <v>10</v>
      </c>
      <c r="BF12" s="8">
        <v>4</v>
      </c>
      <c r="BK12" s="46">
        <f t="shared" si="2"/>
        <v>4</v>
      </c>
      <c r="BL12" s="46">
        <f t="shared" si="3"/>
        <v>69.540000000000006</v>
      </c>
      <c r="BM12" s="46">
        <f t="shared" si="4"/>
        <v>0</v>
      </c>
      <c r="BN12" s="46">
        <f t="shared" si="5"/>
        <v>0</v>
      </c>
      <c r="BO12" s="46">
        <f t="shared" si="6"/>
        <v>4</v>
      </c>
      <c r="BP12" s="46">
        <f t="shared" si="7"/>
        <v>4</v>
      </c>
      <c r="BQ12" s="46">
        <f t="shared" si="8"/>
        <v>57.81</v>
      </c>
      <c r="BR12" s="46">
        <f t="shared" si="9"/>
        <v>0</v>
      </c>
      <c r="BS12" s="46">
        <f t="shared" si="10"/>
        <v>0</v>
      </c>
      <c r="BT12" s="46">
        <f t="shared" si="11"/>
        <v>4</v>
      </c>
      <c r="BU12" s="46">
        <f t="shared" si="12"/>
        <v>0</v>
      </c>
      <c r="BV12" s="46">
        <f t="shared" si="13"/>
        <v>70.17</v>
      </c>
      <c r="BW12" s="46">
        <f t="shared" si="14"/>
        <v>0</v>
      </c>
      <c r="BX12" s="46">
        <f t="shared" si="15"/>
        <v>35.6</v>
      </c>
      <c r="BY12" s="46">
        <f t="shared" si="16"/>
        <v>0</v>
      </c>
      <c r="BZ12" s="46">
        <f t="shared" si="17"/>
        <v>0</v>
      </c>
      <c r="CA12" s="46">
        <f t="shared" si="18"/>
        <v>0</v>
      </c>
      <c r="CB12" s="46">
        <f t="shared" si="19"/>
        <v>0</v>
      </c>
      <c r="CC12" s="46">
        <f t="shared" si="20"/>
        <v>0</v>
      </c>
      <c r="CD12" s="46">
        <f t="shared" si="21"/>
        <v>0</v>
      </c>
      <c r="CE12" s="46">
        <f t="shared" si="22"/>
        <v>0</v>
      </c>
      <c r="CF12" s="46">
        <f t="shared" si="23"/>
        <v>0</v>
      </c>
      <c r="CG12" s="46">
        <f t="shared" si="24"/>
        <v>0</v>
      </c>
      <c r="CH12" s="46">
        <f t="shared" si="25"/>
        <v>0</v>
      </c>
      <c r="CI12" s="46">
        <f t="shared" si="26"/>
        <v>0</v>
      </c>
      <c r="CJ12" s="46">
        <f t="shared" si="27"/>
        <v>0</v>
      </c>
      <c r="CK12" s="46">
        <f t="shared" si="28"/>
        <v>0</v>
      </c>
      <c r="CL12" s="46">
        <f t="shared" si="29"/>
        <v>0</v>
      </c>
      <c r="CM12" s="46">
        <f t="shared" si="30"/>
        <v>0</v>
      </c>
      <c r="CN12" s="46">
        <f t="shared" si="31"/>
        <v>0</v>
      </c>
    </row>
    <row r="13" spans="1:92" x14ac:dyDescent="0.2">
      <c r="A13" s="8">
        <v>5</v>
      </c>
      <c r="B13" s="8" t="s">
        <v>167</v>
      </c>
      <c r="C13" s="8" t="s">
        <v>330</v>
      </c>
      <c r="D13" s="8" t="s">
        <v>168</v>
      </c>
      <c r="E13" s="8" t="s">
        <v>319</v>
      </c>
      <c r="F13" s="8" t="s">
        <v>166</v>
      </c>
      <c r="G13" s="95">
        <v>1</v>
      </c>
      <c r="H13" s="91">
        <v>72.36</v>
      </c>
      <c r="M13" s="72">
        <v>9</v>
      </c>
      <c r="N13" s="72">
        <v>9</v>
      </c>
      <c r="O13" s="104">
        <v>0</v>
      </c>
      <c r="P13" s="93">
        <v>56.8</v>
      </c>
      <c r="R13" s="104">
        <v>4</v>
      </c>
      <c r="S13" s="93">
        <v>47.62</v>
      </c>
      <c r="U13" s="73">
        <v>6</v>
      </c>
      <c r="V13" s="73">
        <v>6</v>
      </c>
      <c r="W13" s="95">
        <v>0</v>
      </c>
      <c r="X13" s="92">
        <v>72.11</v>
      </c>
      <c r="Z13" s="95">
        <v>0</v>
      </c>
      <c r="AA13" s="92">
        <v>45.72</v>
      </c>
      <c r="AC13" s="72">
        <v>4</v>
      </c>
      <c r="AD13" s="72">
        <v>4</v>
      </c>
      <c r="BC13" s="14">
        <f t="shared" si="0"/>
        <v>19</v>
      </c>
      <c r="BD13" s="28">
        <f>IF($O$4&gt;0,(LARGE(($N13,$V13,$AD13,$AL13,$AT13,$BB13),1)),"0")</f>
        <v>9</v>
      </c>
      <c r="BE13" s="28">
        <f t="shared" si="1"/>
        <v>10</v>
      </c>
      <c r="BF13" s="8">
        <v>5</v>
      </c>
      <c r="BK13" s="46">
        <f t="shared" si="2"/>
        <v>1</v>
      </c>
      <c r="BL13" s="46">
        <f t="shared" si="3"/>
        <v>72.36</v>
      </c>
      <c r="BM13" s="46">
        <f t="shared" si="4"/>
        <v>0</v>
      </c>
      <c r="BN13" s="46">
        <f t="shared" si="5"/>
        <v>0</v>
      </c>
      <c r="BO13" s="46">
        <f t="shared" si="6"/>
        <v>1</v>
      </c>
      <c r="BP13" s="46">
        <f t="shared" si="7"/>
        <v>0</v>
      </c>
      <c r="BQ13" s="46">
        <f t="shared" si="8"/>
        <v>56.8</v>
      </c>
      <c r="BR13" s="46">
        <f t="shared" si="9"/>
        <v>4</v>
      </c>
      <c r="BS13" s="46">
        <f t="shared" si="10"/>
        <v>47.62</v>
      </c>
      <c r="BT13" s="46">
        <f t="shared" si="11"/>
        <v>4</v>
      </c>
      <c r="BU13" s="46">
        <f t="shared" si="12"/>
        <v>0</v>
      </c>
      <c r="BV13" s="46">
        <f t="shared" si="13"/>
        <v>72.11</v>
      </c>
      <c r="BW13" s="46">
        <f t="shared" si="14"/>
        <v>0</v>
      </c>
      <c r="BX13" s="46">
        <f t="shared" si="15"/>
        <v>45.72</v>
      </c>
      <c r="BY13" s="46">
        <f t="shared" si="16"/>
        <v>0</v>
      </c>
      <c r="BZ13" s="46">
        <f t="shared" si="17"/>
        <v>0</v>
      </c>
      <c r="CA13" s="46">
        <f t="shared" si="18"/>
        <v>0</v>
      </c>
      <c r="CB13" s="46">
        <f t="shared" si="19"/>
        <v>0</v>
      </c>
      <c r="CC13" s="46">
        <f t="shared" si="20"/>
        <v>0</v>
      </c>
      <c r="CD13" s="46">
        <f t="shared" si="21"/>
        <v>0</v>
      </c>
      <c r="CE13" s="46">
        <f t="shared" si="22"/>
        <v>0</v>
      </c>
      <c r="CF13" s="46">
        <f t="shared" si="23"/>
        <v>0</v>
      </c>
      <c r="CG13" s="46">
        <f t="shared" si="24"/>
        <v>0</v>
      </c>
      <c r="CH13" s="46">
        <f t="shared" si="25"/>
        <v>0</v>
      </c>
      <c r="CI13" s="46">
        <f t="shared" si="26"/>
        <v>0</v>
      </c>
      <c r="CJ13" s="46">
        <f t="shared" si="27"/>
        <v>0</v>
      </c>
      <c r="CK13" s="46">
        <f t="shared" si="28"/>
        <v>0</v>
      </c>
      <c r="CL13" s="46">
        <f t="shared" si="29"/>
        <v>0</v>
      </c>
      <c r="CM13" s="46">
        <f t="shared" si="30"/>
        <v>0</v>
      </c>
      <c r="CN13" s="46">
        <f t="shared" si="31"/>
        <v>0</v>
      </c>
    </row>
    <row r="14" spans="1:92" x14ac:dyDescent="0.2">
      <c r="A14" s="8">
        <v>6</v>
      </c>
      <c r="B14" s="8" t="s">
        <v>160</v>
      </c>
      <c r="C14" s="8" t="s">
        <v>328</v>
      </c>
      <c r="D14" s="8" t="s">
        <v>161</v>
      </c>
      <c r="E14" s="8" t="s">
        <v>319</v>
      </c>
      <c r="F14" s="8" t="s">
        <v>143</v>
      </c>
      <c r="G14" s="95">
        <v>0</v>
      </c>
      <c r="H14" s="91">
        <v>65.290000000000006</v>
      </c>
      <c r="J14" s="101">
        <v>4</v>
      </c>
      <c r="K14" s="92">
        <v>35.76</v>
      </c>
      <c r="M14" s="72">
        <v>6</v>
      </c>
      <c r="N14" s="72">
        <v>6</v>
      </c>
      <c r="O14" s="104">
        <v>4</v>
      </c>
      <c r="P14" s="93">
        <v>59.23</v>
      </c>
      <c r="U14" s="73">
        <v>10</v>
      </c>
      <c r="V14" s="73">
        <v>10</v>
      </c>
      <c r="W14" s="95">
        <v>0</v>
      </c>
      <c r="X14" s="92">
        <v>67.349999999999994</v>
      </c>
      <c r="Z14" s="95">
        <v>4</v>
      </c>
      <c r="AA14" s="92">
        <v>36.28</v>
      </c>
      <c r="AC14" s="72">
        <v>5</v>
      </c>
      <c r="AD14" s="72">
        <v>5</v>
      </c>
      <c r="BC14" s="14">
        <f t="shared" si="0"/>
        <v>21</v>
      </c>
      <c r="BD14" s="28">
        <f>IF($O$4&gt;0,(LARGE(($N14,$V14,$AD14,$AL14,$AT14,$BB14),1)),"0")</f>
        <v>10</v>
      </c>
      <c r="BE14" s="28">
        <f t="shared" si="1"/>
        <v>11</v>
      </c>
      <c r="BG14" s="8">
        <v>1</v>
      </c>
      <c r="BK14" s="46">
        <f t="shared" si="2"/>
        <v>0</v>
      </c>
      <c r="BL14" s="46">
        <f t="shared" si="3"/>
        <v>65.290000000000006</v>
      </c>
      <c r="BM14" s="46">
        <f t="shared" si="4"/>
        <v>4</v>
      </c>
      <c r="BN14" s="46">
        <f t="shared" si="5"/>
        <v>35.76</v>
      </c>
      <c r="BO14" s="46">
        <f t="shared" si="6"/>
        <v>4</v>
      </c>
      <c r="BP14" s="46">
        <f t="shared" si="7"/>
        <v>4</v>
      </c>
      <c r="BQ14" s="46">
        <f t="shared" si="8"/>
        <v>59.23</v>
      </c>
      <c r="BR14" s="46">
        <f t="shared" si="9"/>
        <v>0</v>
      </c>
      <c r="BS14" s="46">
        <f t="shared" si="10"/>
        <v>0</v>
      </c>
      <c r="BT14" s="46">
        <f t="shared" si="11"/>
        <v>4</v>
      </c>
      <c r="BU14" s="46">
        <f t="shared" si="12"/>
        <v>0</v>
      </c>
      <c r="BV14" s="46">
        <f t="shared" si="13"/>
        <v>67.349999999999994</v>
      </c>
      <c r="BW14" s="46">
        <f t="shared" si="14"/>
        <v>4</v>
      </c>
      <c r="BX14" s="46">
        <f t="shared" si="15"/>
        <v>36.28</v>
      </c>
      <c r="BY14" s="46">
        <f t="shared" si="16"/>
        <v>4</v>
      </c>
      <c r="BZ14" s="46">
        <f t="shared" si="17"/>
        <v>0</v>
      </c>
      <c r="CA14" s="46">
        <f t="shared" si="18"/>
        <v>0</v>
      </c>
      <c r="CB14" s="46">
        <f t="shared" si="19"/>
        <v>0</v>
      </c>
      <c r="CC14" s="46">
        <f t="shared" si="20"/>
        <v>0</v>
      </c>
      <c r="CD14" s="46">
        <f t="shared" si="21"/>
        <v>0</v>
      </c>
      <c r="CE14" s="46">
        <f t="shared" si="22"/>
        <v>0</v>
      </c>
      <c r="CF14" s="46">
        <f t="shared" si="23"/>
        <v>0</v>
      </c>
      <c r="CG14" s="46">
        <f t="shared" si="24"/>
        <v>0</v>
      </c>
      <c r="CH14" s="46">
        <f t="shared" si="25"/>
        <v>0</v>
      </c>
      <c r="CI14" s="46">
        <f t="shared" si="26"/>
        <v>0</v>
      </c>
      <c r="CJ14" s="46">
        <f t="shared" si="27"/>
        <v>0</v>
      </c>
      <c r="CK14" s="46">
        <f t="shared" si="28"/>
        <v>0</v>
      </c>
      <c r="CL14" s="46">
        <f t="shared" si="29"/>
        <v>0</v>
      </c>
      <c r="CM14" s="46">
        <f t="shared" si="30"/>
        <v>0</v>
      </c>
      <c r="CN14" s="46">
        <f t="shared" si="31"/>
        <v>0</v>
      </c>
    </row>
    <row r="15" spans="1:92" x14ac:dyDescent="0.2">
      <c r="A15" s="8">
        <v>7</v>
      </c>
      <c r="B15" s="8" t="s">
        <v>164</v>
      </c>
      <c r="C15" s="8" t="s">
        <v>330</v>
      </c>
      <c r="D15" s="8" t="s">
        <v>165</v>
      </c>
      <c r="E15" s="8" t="s">
        <v>319</v>
      </c>
      <c r="F15" s="8" t="s">
        <v>166</v>
      </c>
      <c r="G15" s="95">
        <v>0</v>
      </c>
      <c r="H15" s="91">
        <v>69.27</v>
      </c>
      <c r="J15" s="101">
        <v>4</v>
      </c>
      <c r="K15" s="92">
        <v>40.340000000000003</v>
      </c>
      <c r="M15" s="72">
        <v>8</v>
      </c>
      <c r="N15" s="72">
        <v>8</v>
      </c>
      <c r="O15" s="104">
        <v>0</v>
      </c>
      <c r="P15" s="93">
        <v>60.17</v>
      </c>
      <c r="R15" s="104">
        <v>0</v>
      </c>
      <c r="S15" s="93">
        <v>45.54</v>
      </c>
      <c r="U15" s="73">
        <v>5</v>
      </c>
      <c r="V15" s="73">
        <v>5</v>
      </c>
      <c r="W15" s="95">
        <v>0</v>
      </c>
      <c r="X15" s="92">
        <v>72.59</v>
      </c>
      <c r="Z15" s="95">
        <v>4</v>
      </c>
      <c r="AA15" s="92">
        <v>44.01</v>
      </c>
      <c r="AC15" s="72">
        <v>6</v>
      </c>
      <c r="AD15" s="72">
        <v>6</v>
      </c>
      <c r="BC15" s="14">
        <f t="shared" si="0"/>
        <v>19</v>
      </c>
      <c r="BD15" s="28">
        <f>IF($O$4&gt;0,(LARGE(($N15,$V15,$AD15,$AL15,$AT15,$BB15),1)),"0")</f>
        <v>8</v>
      </c>
      <c r="BE15" s="28">
        <f t="shared" si="1"/>
        <v>11</v>
      </c>
      <c r="BG15" s="8">
        <v>2</v>
      </c>
      <c r="BK15" s="46">
        <f t="shared" si="2"/>
        <v>0</v>
      </c>
      <c r="BL15" s="46">
        <f t="shared" si="3"/>
        <v>69.27</v>
      </c>
      <c r="BM15" s="46">
        <f t="shared" si="4"/>
        <v>4</v>
      </c>
      <c r="BN15" s="46">
        <f t="shared" si="5"/>
        <v>40.340000000000003</v>
      </c>
      <c r="BO15" s="46">
        <f t="shared" si="6"/>
        <v>4</v>
      </c>
      <c r="BP15" s="46">
        <f t="shared" si="7"/>
        <v>0</v>
      </c>
      <c r="BQ15" s="46">
        <f t="shared" si="8"/>
        <v>60.17</v>
      </c>
      <c r="BR15" s="46">
        <f t="shared" si="9"/>
        <v>0</v>
      </c>
      <c r="BS15" s="46">
        <f t="shared" si="10"/>
        <v>45.54</v>
      </c>
      <c r="BT15" s="46">
        <f t="shared" si="11"/>
        <v>0</v>
      </c>
      <c r="BU15" s="46">
        <f t="shared" si="12"/>
        <v>0</v>
      </c>
      <c r="BV15" s="46">
        <f t="shared" si="13"/>
        <v>72.59</v>
      </c>
      <c r="BW15" s="46">
        <f t="shared" si="14"/>
        <v>4</v>
      </c>
      <c r="BX15" s="46">
        <f t="shared" si="15"/>
        <v>44.01</v>
      </c>
      <c r="BY15" s="46">
        <f t="shared" si="16"/>
        <v>4</v>
      </c>
      <c r="BZ15" s="46">
        <f t="shared" si="17"/>
        <v>0</v>
      </c>
      <c r="CA15" s="46">
        <f t="shared" si="18"/>
        <v>0</v>
      </c>
      <c r="CB15" s="46">
        <f t="shared" si="19"/>
        <v>0</v>
      </c>
      <c r="CC15" s="46">
        <f t="shared" si="20"/>
        <v>0</v>
      </c>
      <c r="CD15" s="46">
        <f t="shared" si="21"/>
        <v>0</v>
      </c>
      <c r="CE15" s="46">
        <f t="shared" si="22"/>
        <v>0</v>
      </c>
      <c r="CF15" s="46">
        <f t="shared" si="23"/>
        <v>0</v>
      </c>
      <c r="CG15" s="46">
        <f t="shared" si="24"/>
        <v>0</v>
      </c>
      <c r="CH15" s="46">
        <f t="shared" si="25"/>
        <v>0</v>
      </c>
      <c r="CI15" s="46">
        <f t="shared" si="26"/>
        <v>0</v>
      </c>
      <c r="CJ15" s="46">
        <f t="shared" si="27"/>
        <v>0</v>
      </c>
      <c r="CK15" s="46">
        <f t="shared" si="28"/>
        <v>0</v>
      </c>
      <c r="CL15" s="46">
        <f t="shared" si="29"/>
        <v>0</v>
      </c>
      <c r="CM15" s="46">
        <f t="shared" si="30"/>
        <v>0</v>
      </c>
      <c r="CN15" s="46">
        <f t="shared" si="31"/>
        <v>0</v>
      </c>
    </row>
    <row r="16" spans="1:92" x14ac:dyDescent="0.2">
      <c r="A16" s="8">
        <v>8</v>
      </c>
      <c r="B16" s="8" t="s">
        <v>173</v>
      </c>
      <c r="C16" s="8" t="s">
        <v>333</v>
      </c>
      <c r="D16" s="8" t="s">
        <v>174</v>
      </c>
      <c r="E16" s="8" t="s">
        <v>319</v>
      </c>
      <c r="F16" s="8" t="s">
        <v>149</v>
      </c>
      <c r="G16" s="95">
        <v>7</v>
      </c>
      <c r="H16" s="91">
        <v>81.83</v>
      </c>
      <c r="M16" s="72">
        <v>11</v>
      </c>
      <c r="N16" s="72">
        <v>11</v>
      </c>
      <c r="O16" s="104">
        <v>4</v>
      </c>
      <c r="P16" s="93">
        <v>55.15</v>
      </c>
      <c r="U16" s="73">
        <v>8</v>
      </c>
      <c r="V16" s="73">
        <v>8</v>
      </c>
      <c r="W16" s="95">
        <v>5</v>
      </c>
      <c r="X16" s="92">
        <v>82.04</v>
      </c>
      <c r="AC16" s="72">
        <v>9</v>
      </c>
      <c r="AD16" s="72">
        <v>9</v>
      </c>
      <c r="BC16" s="14">
        <f t="shared" si="0"/>
        <v>28</v>
      </c>
      <c r="BD16" s="28">
        <f>IF($O$4&gt;0,(LARGE(($N16,$V16,$AD16,$AL16,$AT16,$BB16),1)),"0")</f>
        <v>11</v>
      </c>
      <c r="BE16" s="28">
        <f t="shared" si="1"/>
        <v>17</v>
      </c>
      <c r="BK16" s="46">
        <f t="shared" si="2"/>
        <v>7</v>
      </c>
      <c r="BL16" s="46">
        <f t="shared" si="3"/>
        <v>81.83</v>
      </c>
      <c r="BM16" s="46">
        <f t="shared" si="4"/>
        <v>0</v>
      </c>
      <c r="BN16" s="46">
        <f t="shared" si="5"/>
        <v>0</v>
      </c>
      <c r="BO16" s="46">
        <f t="shared" si="6"/>
        <v>7</v>
      </c>
      <c r="BP16" s="46">
        <f t="shared" si="7"/>
        <v>4</v>
      </c>
      <c r="BQ16" s="46">
        <f t="shared" si="8"/>
        <v>55.15</v>
      </c>
      <c r="BR16" s="46">
        <f t="shared" si="9"/>
        <v>0</v>
      </c>
      <c r="BS16" s="46">
        <f t="shared" si="10"/>
        <v>0</v>
      </c>
      <c r="BT16" s="46">
        <f t="shared" si="11"/>
        <v>4</v>
      </c>
      <c r="BU16" s="46">
        <f t="shared" si="12"/>
        <v>5</v>
      </c>
      <c r="BV16" s="46">
        <f t="shared" si="13"/>
        <v>82.04</v>
      </c>
      <c r="BW16" s="46">
        <f t="shared" si="14"/>
        <v>0</v>
      </c>
      <c r="BX16" s="46">
        <f t="shared" si="15"/>
        <v>0</v>
      </c>
      <c r="BY16" s="46">
        <f t="shared" si="16"/>
        <v>5</v>
      </c>
      <c r="BZ16" s="46">
        <f t="shared" si="17"/>
        <v>0</v>
      </c>
      <c r="CA16" s="46">
        <f t="shared" si="18"/>
        <v>0</v>
      </c>
      <c r="CB16" s="46">
        <f t="shared" si="19"/>
        <v>0</v>
      </c>
      <c r="CC16" s="46">
        <f t="shared" si="20"/>
        <v>0</v>
      </c>
      <c r="CD16" s="46">
        <f t="shared" si="21"/>
        <v>0</v>
      </c>
      <c r="CE16" s="46">
        <f t="shared" si="22"/>
        <v>0</v>
      </c>
      <c r="CF16" s="46">
        <f t="shared" si="23"/>
        <v>0</v>
      </c>
      <c r="CG16" s="46">
        <f t="shared" si="24"/>
        <v>0</v>
      </c>
      <c r="CH16" s="46">
        <f t="shared" si="25"/>
        <v>0</v>
      </c>
      <c r="CI16" s="46">
        <f t="shared" si="26"/>
        <v>0</v>
      </c>
      <c r="CJ16" s="46">
        <f t="shared" si="27"/>
        <v>0</v>
      </c>
      <c r="CK16" s="46">
        <f t="shared" si="28"/>
        <v>0</v>
      </c>
      <c r="CL16" s="46">
        <f t="shared" si="29"/>
        <v>0</v>
      </c>
      <c r="CM16" s="46">
        <f t="shared" si="30"/>
        <v>0</v>
      </c>
      <c r="CN16" s="46">
        <f t="shared" si="31"/>
        <v>0</v>
      </c>
    </row>
    <row r="17" spans="1:92" x14ac:dyDescent="0.2">
      <c r="A17" s="8">
        <v>9</v>
      </c>
      <c r="B17" s="8" t="s">
        <v>186</v>
      </c>
      <c r="C17" s="8" t="s">
        <v>338</v>
      </c>
      <c r="D17" s="8" t="s">
        <v>187</v>
      </c>
      <c r="E17" s="8" t="s">
        <v>319</v>
      </c>
      <c r="F17" s="8" t="s">
        <v>184</v>
      </c>
      <c r="G17" s="95" t="s">
        <v>185</v>
      </c>
      <c r="N17" s="72">
        <v>90</v>
      </c>
      <c r="O17" s="104">
        <v>16</v>
      </c>
      <c r="P17" s="93">
        <v>68.760000000000005</v>
      </c>
      <c r="U17" s="73">
        <v>12</v>
      </c>
      <c r="V17" s="73">
        <v>12</v>
      </c>
      <c r="AD17" s="72">
        <v>99</v>
      </c>
      <c r="BC17" s="14">
        <f t="shared" si="0"/>
        <v>201</v>
      </c>
      <c r="BD17" s="28">
        <f>IF($O$4&gt;0,(LARGE(($N17,$V17,$AD17,$AL17,$AT17,$BB17),1)),"0")</f>
        <v>99</v>
      </c>
      <c r="BE17" s="28">
        <f t="shared" si="1"/>
        <v>102</v>
      </c>
      <c r="BK17" s="46">
        <f t="shared" si="2"/>
        <v>199</v>
      </c>
      <c r="BL17" s="46">
        <f t="shared" si="3"/>
        <v>0</v>
      </c>
      <c r="BM17" s="46">
        <f t="shared" si="4"/>
        <v>0</v>
      </c>
      <c r="BN17" s="46">
        <f t="shared" si="5"/>
        <v>0</v>
      </c>
      <c r="BO17" s="46">
        <f t="shared" si="6"/>
        <v>199</v>
      </c>
      <c r="BP17" s="46">
        <f t="shared" si="7"/>
        <v>16</v>
      </c>
      <c r="BQ17" s="46">
        <f t="shared" si="8"/>
        <v>68.760000000000005</v>
      </c>
      <c r="BR17" s="46">
        <f t="shared" si="9"/>
        <v>0</v>
      </c>
      <c r="BS17" s="46">
        <f t="shared" si="10"/>
        <v>0</v>
      </c>
      <c r="BT17" s="46">
        <f t="shared" si="11"/>
        <v>16</v>
      </c>
      <c r="BU17" s="46">
        <f t="shared" si="12"/>
        <v>0</v>
      </c>
      <c r="BV17" s="46">
        <f t="shared" si="13"/>
        <v>0</v>
      </c>
      <c r="BW17" s="46">
        <f t="shared" si="14"/>
        <v>0</v>
      </c>
      <c r="BX17" s="46">
        <f t="shared" si="15"/>
        <v>0</v>
      </c>
      <c r="BY17" s="46">
        <f t="shared" si="16"/>
        <v>0</v>
      </c>
      <c r="BZ17" s="46">
        <f t="shared" si="17"/>
        <v>0</v>
      </c>
      <c r="CA17" s="46">
        <f t="shared" si="18"/>
        <v>0</v>
      </c>
      <c r="CB17" s="46">
        <f t="shared" si="19"/>
        <v>0</v>
      </c>
      <c r="CC17" s="46">
        <f t="shared" si="20"/>
        <v>0</v>
      </c>
      <c r="CD17" s="46">
        <f t="shared" si="21"/>
        <v>0</v>
      </c>
      <c r="CE17" s="46">
        <f t="shared" si="22"/>
        <v>0</v>
      </c>
      <c r="CF17" s="46">
        <f t="shared" si="23"/>
        <v>0</v>
      </c>
      <c r="CG17" s="46">
        <f t="shared" si="24"/>
        <v>0</v>
      </c>
      <c r="CH17" s="46">
        <f t="shared" si="25"/>
        <v>0</v>
      </c>
      <c r="CI17" s="46">
        <f t="shared" si="26"/>
        <v>0</v>
      </c>
      <c r="CJ17" s="46">
        <f t="shared" si="27"/>
        <v>0</v>
      </c>
      <c r="CK17" s="46">
        <f t="shared" si="28"/>
        <v>0</v>
      </c>
      <c r="CL17" s="46">
        <f t="shared" si="29"/>
        <v>0</v>
      </c>
      <c r="CM17" s="46">
        <f t="shared" si="30"/>
        <v>0</v>
      </c>
      <c r="CN17" s="46">
        <f t="shared" si="31"/>
        <v>0</v>
      </c>
    </row>
    <row r="18" spans="1:92" x14ac:dyDescent="0.2">
      <c r="A18" s="8">
        <v>10</v>
      </c>
      <c r="B18" s="8" t="s">
        <v>424</v>
      </c>
      <c r="C18" s="8" t="s">
        <v>439</v>
      </c>
      <c r="D18" s="8" t="s">
        <v>425</v>
      </c>
      <c r="E18" s="8" t="s">
        <v>319</v>
      </c>
      <c r="F18" s="8" t="s">
        <v>420</v>
      </c>
      <c r="N18" s="72">
        <v>99</v>
      </c>
      <c r="O18" s="104">
        <v>4</v>
      </c>
      <c r="P18" s="93">
        <v>52.01</v>
      </c>
      <c r="U18" s="73">
        <v>7</v>
      </c>
      <c r="V18" s="73">
        <v>7</v>
      </c>
      <c r="AD18" s="72">
        <v>99</v>
      </c>
      <c r="BC18" s="14">
        <f t="shared" si="0"/>
        <v>205</v>
      </c>
      <c r="BD18" s="28">
        <f>IF($O$4&gt;0,(LARGE(($N18,$V18,$AD18,$AL18,$AT18,$BB18),1)),"0")</f>
        <v>99</v>
      </c>
      <c r="BE18" s="28">
        <f t="shared" si="1"/>
        <v>106</v>
      </c>
      <c r="BK18" s="46">
        <f t="shared" si="2"/>
        <v>0</v>
      </c>
      <c r="BL18" s="46">
        <f t="shared" si="3"/>
        <v>0</v>
      </c>
      <c r="BM18" s="46">
        <f t="shared" si="4"/>
        <v>0</v>
      </c>
      <c r="BN18" s="46">
        <f t="shared" si="5"/>
        <v>0</v>
      </c>
      <c r="BO18" s="46">
        <f t="shared" si="6"/>
        <v>0</v>
      </c>
      <c r="BP18" s="46">
        <f t="shared" si="7"/>
        <v>4</v>
      </c>
      <c r="BQ18" s="46">
        <f t="shared" si="8"/>
        <v>52.01</v>
      </c>
      <c r="BR18" s="46">
        <f t="shared" si="9"/>
        <v>0</v>
      </c>
      <c r="BS18" s="46">
        <f t="shared" si="10"/>
        <v>0</v>
      </c>
      <c r="BT18" s="46">
        <f t="shared" si="11"/>
        <v>4</v>
      </c>
      <c r="BU18" s="46">
        <f t="shared" si="12"/>
        <v>0</v>
      </c>
      <c r="BV18" s="46">
        <f t="shared" si="13"/>
        <v>0</v>
      </c>
      <c r="BW18" s="46">
        <f t="shared" si="14"/>
        <v>0</v>
      </c>
      <c r="BX18" s="46">
        <f t="shared" si="15"/>
        <v>0</v>
      </c>
      <c r="BY18" s="46">
        <f t="shared" si="16"/>
        <v>0</v>
      </c>
      <c r="BZ18" s="46">
        <f t="shared" si="17"/>
        <v>0</v>
      </c>
      <c r="CA18" s="46">
        <f t="shared" si="18"/>
        <v>0</v>
      </c>
      <c r="CB18" s="46">
        <f t="shared" si="19"/>
        <v>0</v>
      </c>
      <c r="CC18" s="46">
        <f t="shared" si="20"/>
        <v>0</v>
      </c>
      <c r="CD18" s="46">
        <f t="shared" si="21"/>
        <v>0</v>
      </c>
      <c r="CE18" s="46">
        <f t="shared" si="22"/>
        <v>0</v>
      </c>
      <c r="CF18" s="46">
        <f t="shared" si="23"/>
        <v>0</v>
      </c>
      <c r="CG18" s="46">
        <f t="shared" si="24"/>
        <v>0</v>
      </c>
      <c r="CH18" s="46">
        <f t="shared" si="25"/>
        <v>0</v>
      </c>
      <c r="CI18" s="46">
        <f t="shared" si="26"/>
        <v>0</v>
      </c>
      <c r="CJ18" s="46">
        <f t="shared" si="27"/>
        <v>0</v>
      </c>
      <c r="CK18" s="46">
        <f t="shared" si="28"/>
        <v>0</v>
      </c>
      <c r="CL18" s="46">
        <f t="shared" si="29"/>
        <v>0</v>
      </c>
      <c r="CM18" s="46">
        <f t="shared" si="30"/>
        <v>0</v>
      </c>
      <c r="CN18" s="46">
        <f t="shared" si="31"/>
        <v>0</v>
      </c>
    </row>
    <row r="19" spans="1:92" x14ac:dyDescent="0.2">
      <c r="A19" s="8">
        <v>11</v>
      </c>
      <c r="B19" s="8" t="s">
        <v>426</v>
      </c>
      <c r="C19" s="8" t="s">
        <v>385</v>
      </c>
      <c r="D19" s="8" t="s">
        <v>427</v>
      </c>
      <c r="E19" s="8" t="s">
        <v>319</v>
      </c>
      <c r="F19" s="8" t="s">
        <v>149</v>
      </c>
      <c r="N19" s="72">
        <v>99</v>
      </c>
      <c r="O19" s="104">
        <v>4</v>
      </c>
      <c r="P19" s="93">
        <v>72.430000000000007</v>
      </c>
      <c r="U19" s="73">
        <v>11</v>
      </c>
      <c r="V19" s="73">
        <v>11</v>
      </c>
      <c r="AD19" s="72">
        <v>99</v>
      </c>
      <c r="BC19" s="14">
        <f t="shared" si="0"/>
        <v>209</v>
      </c>
      <c r="BD19" s="28">
        <f>IF($O$4&gt;0,(LARGE(($N19,$V19,$AD19,$AL19,$AT19,$BB19),1)),"0")</f>
        <v>99</v>
      </c>
      <c r="BE19" s="28">
        <f t="shared" si="1"/>
        <v>110</v>
      </c>
      <c r="BK19" s="46">
        <f t="shared" si="2"/>
        <v>0</v>
      </c>
      <c r="BL19" s="46">
        <f t="shared" si="3"/>
        <v>0</v>
      </c>
      <c r="BM19" s="46">
        <f t="shared" si="4"/>
        <v>0</v>
      </c>
      <c r="BN19" s="46">
        <f t="shared" si="5"/>
        <v>0</v>
      </c>
      <c r="BO19" s="46">
        <f t="shared" si="6"/>
        <v>0</v>
      </c>
      <c r="BP19" s="46">
        <f t="shared" si="7"/>
        <v>4</v>
      </c>
      <c r="BQ19" s="46">
        <f t="shared" si="8"/>
        <v>72.430000000000007</v>
      </c>
      <c r="BR19" s="46">
        <f t="shared" si="9"/>
        <v>0</v>
      </c>
      <c r="BS19" s="46">
        <f t="shared" si="10"/>
        <v>0</v>
      </c>
      <c r="BT19" s="46">
        <f t="shared" si="11"/>
        <v>4</v>
      </c>
      <c r="BU19" s="46">
        <f t="shared" si="12"/>
        <v>0</v>
      </c>
      <c r="BV19" s="46">
        <f t="shared" si="13"/>
        <v>0</v>
      </c>
      <c r="BW19" s="46">
        <f t="shared" si="14"/>
        <v>0</v>
      </c>
      <c r="BX19" s="46">
        <f t="shared" si="15"/>
        <v>0</v>
      </c>
      <c r="BY19" s="46">
        <f t="shared" si="16"/>
        <v>0</v>
      </c>
      <c r="BZ19" s="46">
        <f t="shared" si="17"/>
        <v>0</v>
      </c>
      <c r="CA19" s="46">
        <f t="shared" si="18"/>
        <v>0</v>
      </c>
      <c r="CB19" s="46">
        <f t="shared" si="19"/>
        <v>0</v>
      </c>
      <c r="CC19" s="46">
        <f t="shared" si="20"/>
        <v>0</v>
      </c>
      <c r="CD19" s="46">
        <f t="shared" si="21"/>
        <v>0</v>
      </c>
      <c r="CE19" s="46">
        <f t="shared" si="22"/>
        <v>0</v>
      </c>
      <c r="CF19" s="46">
        <f t="shared" si="23"/>
        <v>0</v>
      </c>
      <c r="CG19" s="46">
        <f t="shared" si="24"/>
        <v>0</v>
      </c>
      <c r="CH19" s="46">
        <f t="shared" si="25"/>
        <v>0</v>
      </c>
      <c r="CI19" s="46">
        <f t="shared" si="26"/>
        <v>0</v>
      </c>
      <c r="CJ19" s="46">
        <f t="shared" si="27"/>
        <v>0</v>
      </c>
      <c r="CK19" s="46">
        <f t="shared" si="28"/>
        <v>0</v>
      </c>
      <c r="CL19" s="46">
        <f t="shared" si="29"/>
        <v>0</v>
      </c>
      <c r="CM19" s="46">
        <f t="shared" si="30"/>
        <v>0</v>
      </c>
      <c r="CN19" s="46">
        <f t="shared" si="31"/>
        <v>0</v>
      </c>
    </row>
    <row r="20" spans="1:92" x14ac:dyDescent="0.2">
      <c r="A20" s="8">
        <v>12</v>
      </c>
      <c r="B20" s="8" t="s">
        <v>175</v>
      </c>
      <c r="C20" s="8" t="s">
        <v>334</v>
      </c>
      <c r="D20" s="8" t="s">
        <v>176</v>
      </c>
      <c r="E20" s="8" t="s">
        <v>319</v>
      </c>
      <c r="F20" s="8" t="s">
        <v>149</v>
      </c>
      <c r="G20" s="95">
        <v>8</v>
      </c>
      <c r="H20" s="91">
        <v>59.58</v>
      </c>
      <c r="M20" s="72">
        <v>12</v>
      </c>
      <c r="N20" s="72">
        <v>12</v>
      </c>
      <c r="V20" s="73">
        <v>99</v>
      </c>
      <c r="AD20" s="72">
        <v>99</v>
      </c>
      <c r="BC20" s="14">
        <f t="shared" si="0"/>
        <v>210</v>
      </c>
      <c r="BD20" s="28">
        <f>IF($O$4&gt;0,(LARGE(($N20,$V20,$AD20,$AL20,$AT20,$BB20),1)),"0")</f>
        <v>99</v>
      </c>
      <c r="BE20" s="28">
        <f t="shared" si="1"/>
        <v>111</v>
      </c>
      <c r="BK20" s="46">
        <f t="shared" si="2"/>
        <v>8</v>
      </c>
      <c r="BL20" s="46">
        <f t="shared" si="3"/>
        <v>59.58</v>
      </c>
      <c r="BM20" s="46">
        <f t="shared" si="4"/>
        <v>0</v>
      </c>
      <c r="BN20" s="46">
        <f t="shared" si="5"/>
        <v>0</v>
      </c>
      <c r="BO20" s="46">
        <f t="shared" si="6"/>
        <v>8</v>
      </c>
      <c r="BP20" s="46">
        <f t="shared" si="7"/>
        <v>0</v>
      </c>
      <c r="BQ20" s="46">
        <f t="shared" si="8"/>
        <v>0</v>
      </c>
      <c r="BR20" s="46">
        <f t="shared" si="9"/>
        <v>0</v>
      </c>
      <c r="BS20" s="46">
        <f t="shared" si="10"/>
        <v>0</v>
      </c>
      <c r="BT20" s="46">
        <f t="shared" si="11"/>
        <v>0</v>
      </c>
      <c r="BU20" s="46">
        <f t="shared" si="12"/>
        <v>0</v>
      </c>
      <c r="BV20" s="46">
        <f t="shared" si="13"/>
        <v>0</v>
      </c>
      <c r="BW20" s="46">
        <f t="shared" si="14"/>
        <v>0</v>
      </c>
      <c r="BX20" s="46">
        <f t="shared" si="15"/>
        <v>0</v>
      </c>
      <c r="BY20" s="46">
        <f t="shared" si="16"/>
        <v>0</v>
      </c>
      <c r="BZ20" s="46">
        <f t="shared" si="17"/>
        <v>0</v>
      </c>
      <c r="CA20" s="46">
        <f t="shared" si="18"/>
        <v>0</v>
      </c>
      <c r="CB20" s="46">
        <f t="shared" si="19"/>
        <v>0</v>
      </c>
      <c r="CC20" s="46">
        <f t="shared" si="20"/>
        <v>0</v>
      </c>
      <c r="CD20" s="46">
        <f t="shared" si="21"/>
        <v>0</v>
      </c>
      <c r="CE20" s="46">
        <f t="shared" si="22"/>
        <v>0</v>
      </c>
      <c r="CF20" s="46">
        <f t="shared" si="23"/>
        <v>0</v>
      </c>
      <c r="CG20" s="46">
        <f t="shared" si="24"/>
        <v>0</v>
      </c>
      <c r="CH20" s="46">
        <f t="shared" si="25"/>
        <v>0</v>
      </c>
      <c r="CI20" s="46">
        <f t="shared" si="26"/>
        <v>0</v>
      </c>
      <c r="CJ20" s="46">
        <f t="shared" si="27"/>
        <v>0</v>
      </c>
      <c r="CK20" s="46">
        <f t="shared" si="28"/>
        <v>0</v>
      </c>
      <c r="CL20" s="46">
        <f t="shared" si="29"/>
        <v>0</v>
      </c>
      <c r="CM20" s="46">
        <f t="shared" si="30"/>
        <v>0</v>
      </c>
      <c r="CN20" s="46">
        <f t="shared" si="31"/>
        <v>0</v>
      </c>
    </row>
    <row r="21" spans="1:92" x14ac:dyDescent="0.2">
      <c r="A21" s="8">
        <v>13</v>
      </c>
      <c r="B21" s="8" t="s">
        <v>179</v>
      </c>
      <c r="C21" s="8" t="s">
        <v>336</v>
      </c>
      <c r="D21" s="8" t="s">
        <v>180</v>
      </c>
      <c r="E21" s="8" t="s">
        <v>319</v>
      </c>
      <c r="F21" s="8" t="s">
        <v>181</v>
      </c>
      <c r="G21" s="95">
        <v>14</v>
      </c>
      <c r="H21" s="91">
        <v>75.540000000000006</v>
      </c>
      <c r="M21" s="72">
        <v>14</v>
      </c>
      <c r="N21" s="72">
        <v>14</v>
      </c>
      <c r="V21" s="73">
        <v>99</v>
      </c>
      <c r="AD21" s="72">
        <v>99</v>
      </c>
      <c r="BC21" s="14">
        <f t="shared" si="0"/>
        <v>212</v>
      </c>
      <c r="BD21" s="28">
        <f>IF($O$4&gt;0,(LARGE(($N21,$V21,$AD21,$AL21,$AT21,$BB21),1)),"0")</f>
        <v>99</v>
      </c>
      <c r="BE21" s="28">
        <f t="shared" si="1"/>
        <v>113</v>
      </c>
      <c r="BK21" s="46">
        <f t="shared" si="2"/>
        <v>14</v>
      </c>
      <c r="BL21" s="46">
        <f t="shared" si="3"/>
        <v>75.540000000000006</v>
      </c>
      <c r="BM21" s="46">
        <f t="shared" si="4"/>
        <v>0</v>
      </c>
      <c r="BN21" s="46">
        <f t="shared" si="5"/>
        <v>0</v>
      </c>
      <c r="BO21" s="46">
        <f t="shared" si="6"/>
        <v>14</v>
      </c>
      <c r="BP21" s="46">
        <f t="shared" si="7"/>
        <v>0</v>
      </c>
      <c r="BQ21" s="46">
        <f t="shared" si="8"/>
        <v>0</v>
      </c>
      <c r="BR21" s="46">
        <f t="shared" si="9"/>
        <v>0</v>
      </c>
      <c r="BS21" s="46">
        <f t="shared" si="10"/>
        <v>0</v>
      </c>
      <c r="BT21" s="46">
        <f t="shared" si="11"/>
        <v>0</v>
      </c>
      <c r="BU21" s="46">
        <f t="shared" si="12"/>
        <v>0</v>
      </c>
      <c r="BV21" s="46">
        <f t="shared" si="13"/>
        <v>0</v>
      </c>
      <c r="BW21" s="46">
        <f t="shared" si="14"/>
        <v>0</v>
      </c>
      <c r="BX21" s="46">
        <f t="shared" si="15"/>
        <v>0</v>
      </c>
      <c r="BY21" s="46">
        <f t="shared" si="16"/>
        <v>0</v>
      </c>
      <c r="BZ21" s="46">
        <f t="shared" si="17"/>
        <v>0</v>
      </c>
      <c r="CA21" s="46">
        <f t="shared" si="18"/>
        <v>0</v>
      </c>
      <c r="CB21" s="46">
        <f t="shared" si="19"/>
        <v>0</v>
      </c>
      <c r="CC21" s="46">
        <f t="shared" si="20"/>
        <v>0</v>
      </c>
      <c r="CD21" s="46">
        <f t="shared" si="21"/>
        <v>0</v>
      </c>
      <c r="CE21" s="46">
        <f t="shared" si="22"/>
        <v>0</v>
      </c>
      <c r="CF21" s="46">
        <f t="shared" si="23"/>
        <v>0</v>
      </c>
      <c r="CG21" s="46">
        <f t="shared" si="24"/>
        <v>0</v>
      </c>
      <c r="CH21" s="46">
        <f t="shared" si="25"/>
        <v>0</v>
      </c>
      <c r="CI21" s="46">
        <f t="shared" si="26"/>
        <v>0</v>
      </c>
      <c r="CJ21" s="46">
        <f t="shared" si="27"/>
        <v>0</v>
      </c>
      <c r="CK21" s="46">
        <f t="shared" si="28"/>
        <v>0</v>
      </c>
      <c r="CL21" s="46">
        <f t="shared" si="29"/>
        <v>0</v>
      </c>
      <c r="CM21" s="46">
        <f t="shared" si="30"/>
        <v>0</v>
      </c>
      <c r="CN21" s="46">
        <f t="shared" si="31"/>
        <v>0</v>
      </c>
    </row>
    <row r="22" spans="1:92" x14ac:dyDescent="0.2">
      <c r="A22" s="8">
        <v>14</v>
      </c>
      <c r="B22" s="8" t="s">
        <v>182</v>
      </c>
      <c r="C22" s="8" t="s">
        <v>337</v>
      </c>
      <c r="D22" s="8" t="s">
        <v>183</v>
      </c>
      <c r="E22" s="8" t="s">
        <v>319</v>
      </c>
      <c r="F22" s="8" t="s">
        <v>184</v>
      </c>
      <c r="G22" s="95" t="s">
        <v>185</v>
      </c>
      <c r="N22" s="72">
        <v>90</v>
      </c>
      <c r="O22" s="104" t="s">
        <v>403</v>
      </c>
      <c r="V22" s="73">
        <v>90</v>
      </c>
      <c r="AD22" s="72">
        <v>99</v>
      </c>
      <c r="BC22" s="14">
        <f t="shared" si="0"/>
        <v>279</v>
      </c>
      <c r="BD22" s="28">
        <f>IF($O$4&gt;0,(LARGE(($N22,$V22,$AD22,$AL22,$AT22,$BB22),1)),"0")</f>
        <v>99</v>
      </c>
      <c r="BE22" s="28">
        <f t="shared" si="1"/>
        <v>180</v>
      </c>
      <c r="BK22" s="46">
        <f t="shared" si="2"/>
        <v>199</v>
      </c>
      <c r="BL22" s="46">
        <f t="shared" si="3"/>
        <v>0</v>
      </c>
      <c r="BM22" s="46">
        <f t="shared" si="4"/>
        <v>0</v>
      </c>
      <c r="BN22" s="46">
        <f t="shared" si="5"/>
        <v>0</v>
      </c>
      <c r="BO22" s="46">
        <f t="shared" si="6"/>
        <v>199</v>
      </c>
      <c r="BP22" s="46">
        <f t="shared" si="7"/>
        <v>199</v>
      </c>
      <c r="BQ22" s="46">
        <f t="shared" si="8"/>
        <v>0</v>
      </c>
      <c r="BR22" s="46">
        <f t="shared" si="9"/>
        <v>0</v>
      </c>
      <c r="BS22" s="46">
        <f t="shared" si="10"/>
        <v>0</v>
      </c>
      <c r="BT22" s="46">
        <f t="shared" si="11"/>
        <v>199</v>
      </c>
      <c r="BU22" s="46">
        <f t="shared" si="12"/>
        <v>0</v>
      </c>
      <c r="BV22" s="46">
        <f t="shared" si="13"/>
        <v>0</v>
      </c>
      <c r="BW22" s="46">
        <f t="shared" si="14"/>
        <v>0</v>
      </c>
      <c r="BX22" s="46">
        <f t="shared" si="15"/>
        <v>0</v>
      </c>
      <c r="BY22" s="46">
        <f t="shared" si="16"/>
        <v>0</v>
      </c>
      <c r="BZ22" s="46">
        <f t="shared" si="17"/>
        <v>0</v>
      </c>
      <c r="CA22" s="46">
        <f t="shared" si="18"/>
        <v>0</v>
      </c>
      <c r="CB22" s="46">
        <f t="shared" si="19"/>
        <v>0</v>
      </c>
      <c r="CC22" s="46">
        <f t="shared" si="20"/>
        <v>0</v>
      </c>
      <c r="CD22" s="46">
        <f t="shared" si="21"/>
        <v>0</v>
      </c>
      <c r="CE22" s="46">
        <f t="shared" si="22"/>
        <v>0</v>
      </c>
      <c r="CF22" s="46">
        <f t="shared" si="23"/>
        <v>0</v>
      </c>
      <c r="CG22" s="46">
        <f t="shared" si="24"/>
        <v>0</v>
      </c>
      <c r="CH22" s="46">
        <f t="shared" si="25"/>
        <v>0</v>
      </c>
      <c r="CI22" s="46">
        <f t="shared" si="26"/>
        <v>0</v>
      </c>
      <c r="CJ22" s="46">
        <f t="shared" si="27"/>
        <v>0</v>
      </c>
      <c r="CK22" s="46">
        <f t="shared" si="28"/>
        <v>0</v>
      </c>
      <c r="CL22" s="46">
        <f t="shared" si="29"/>
        <v>0</v>
      </c>
      <c r="CM22" s="46">
        <f t="shared" si="30"/>
        <v>0</v>
      </c>
      <c r="CN22" s="46">
        <f t="shared" si="31"/>
        <v>0</v>
      </c>
    </row>
    <row r="23" spans="1:92" x14ac:dyDescent="0.2">
      <c r="A23" s="8">
        <v>15</v>
      </c>
      <c r="B23" s="8" t="s">
        <v>428</v>
      </c>
      <c r="C23" s="8" t="s">
        <v>441</v>
      </c>
      <c r="D23" s="8" t="s">
        <v>429</v>
      </c>
      <c r="E23" s="8" t="s">
        <v>319</v>
      </c>
      <c r="F23" s="8" t="s">
        <v>143</v>
      </c>
      <c r="N23" s="72">
        <v>99</v>
      </c>
      <c r="O23" s="104" t="s">
        <v>403</v>
      </c>
      <c r="V23" s="73">
        <v>90</v>
      </c>
      <c r="AD23" s="72">
        <v>99</v>
      </c>
      <c r="BC23" s="14">
        <f t="shared" si="0"/>
        <v>288</v>
      </c>
      <c r="BD23" s="28">
        <f>IF($O$4&gt;0,(LARGE(($N23,$V23,$AD23,$AL23,$AT23,$BB23),1)),"0")</f>
        <v>99</v>
      </c>
      <c r="BE23" s="28">
        <f t="shared" si="1"/>
        <v>189</v>
      </c>
      <c r="BK23" s="46">
        <f t="shared" si="2"/>
        <v>0</v>
      </c>
      <c r="BL23" s="46">
        <f t="shared" si="3"/>
        <v>0</v>
      </c>
      <c r="BM23" s="46">
        <f t="shared" si="4"/>
        <v>0</v>
      </c>
      <c r="BN23" s="46">
        <f t="shared" si="5"/>
        <v>0</v>
      </c>
      <c r="BO23" s="46">
        <f t="shared" si="6"/>
        <v>0</v>
      </c>
      <c r="BP23" s="46">
        <f t="shared" si="7"/>
        <v>199</v>
      </c>
      <c r="BQ23" s="46">
        <f t="shared" si="8"/>
        <v>0</v>
      </c>
      <c r="BR23" s="46">
        <f t="shared" si="9"/>
        <v>0</v>
      </c>
      <c r="BS23" s="46">
        <f t="shared" si="10"/>
        <v>0</v>
      </c>
      <c r="BT23" s="46">
        <f t="shared" si="11"/>
        <v>199</v>
      </c>
      <c r="BU23" s="46">
        <f t="shared" si="12"/>
        <v>0</v>
      </c>
      <c r="BV23" s="46">
        <f t="shared" si="13"/>
        <v>0</v>
      </c>
      <c r="BW23" s="46">
        <f t="shared" si="14"/>
        <v>0</v>
      </c>
      <c r="BX23" s="46">
        <f t="shared" si="15"/>
        <v>0</v>
      </c>
      <c r="BY23" s="46">
        <f t="shared" si="16"/>
        <v>0</v>
      </c>
      <c r="BZ23" s="46">
        <f t="shared" si="17"/>
        <v>0</v>
      </c>
      <c r="CA23" s="46">
        <f t="shared" si="18"/>
        <v>0</v>
      </c>
      <c r="CB23" s="46">
        <f t="shared" si="19"/>
        <v>0</v>
      </c>
      <c r="CC23" s="46">
        <f t="shared" si="20"/>
        <v>0</v>
      </c>
      <c r="CD23" s="46">
        <f t="shared" si="21"/>
        <v>0</v>
      </c>
      <c r="CE23" s="46">
        <f t="shared" si="22"/>
        <v>0</v>
      </c>
      <c r="CF23" s="46">
        <f t="shared" si="23"/>
        <v>0</v>
      </c>
      <c r="CG23" s="46">
        <f t="shared" si="24"/>
        <v>0</v>
      </c>
      <c r="CH23" s="46">
        <f t="shared" si="25"/>
        <v>0</v>
      </c>
      <c r="CI23" s="46">
        <f t="shared" si="26"/>
        <v>0</v>
      </c>
      <c r="CJ23" s="46">
        <f t="shared" si="27"/>
        <v>0</v>
      </c>
      <c r="CK23" s="46">
        <f t="shared" si="28"/>
        <v>0</v>
      </c>
      <c r="CL23" s="46">
        <f t="shared" si="29"/>
        <v>0</v>
      </c>
      <c r="CM23" s="46">
        <f t="shared" si="30"/>
        <v>0</v>
      </c>
      <c r="CN23" s="46">
        <f t="shared" si="31"/>
        <v>0</v>
      </c>
    </row>
    <row r="24" spans="1:92" x14ac:dyDescent="0.2">
      <c r="A24" s="8">
        <v>16</v>
      </c>
      <c r="B24" s="8" t="s">
        <v>195</v>
      </c>
      <c r="C24" s="8" t="s">
        <v>336</v>
      </c>
      <c r="D24" s="8" t="s">
        <v>196</v>
      </c>
      <c r="E24" s="8" t="s">
        <v>319</v>
      </c>
      <c r="F24" s="8" t="s">
        <v>181</v>
      </c>
      <c r="N24" s="72">
        <v>99</v>
      </c>
      <c r="O24" s="104">
        <v>0</v>
      </c>
      <c r="P24" s="93">
        <v>56.25</v>
      </c>
      <c r="R24" s="104">
        <v>0</v>
      </c>
      <c r="S24" s="93">
        <v>44.75</v>
      </c>
      <c r="U24" s="73">
        <v>3</v>
      </c>
      <c r="V24" s="73">
        <v>99</v>
      </c>
      <c r="W24" s="95">
        <v>4</v>
      </c>
      <c r="X24" s="92">
        <v>67.52</v>
      </c>
      <c r="AC24" s="72">
        <v>8</v>
      </c>
      <c r="AD24" s="72">
        <v>99</v>
      </c>
      <c r="BC24" s="14">
        <f t="shared" si="0"/>
        <v>297</v>
      </c>
      <c r="BD24" s="28">
        <f>IF($O$4&gt;0,(LARGE(($N24,$V24,$AD24,$AL24,$AT24,$BB24),1)),"0")</f>
        <v>99</v>
      </c>
      <c r="BE24" s="28">
        <f t="shared" si="1"/>
        <v>198</v>
      </c>
      <c r="BI24" s="119" t="s">
        <v>457</v>
      </c>
      <c r="BK24" s="46">
        <f t="shared" si="2"/>
        <v>0</v>
      </c>
      <c r="BL24" s="46">
        <f t="shared" si="3"/>
        <v>0</v>
      </c>
      <c r="BM24" s="46">
        <f t="shared" si="4"/>
        <v>0</v>
      </c>
      <c r="BN24" s="46">
        <f t="shared" si="5"/>
        <v>0</v>
      </c>
      <c r="BO24" s="46">
        <f t="shared" si="6"/>
        <v>0</v>
      </c>
      <c r="BP24" s="46">
        <f t="shared" si="7"/>
        <v>0</v>
      </c>
      <c r="BQ24" s="46">
        <f t="shared" si="8"/>
        <v>56.25</v>
      </c>
      <c r="BR24" s="46">
        <f t="shared" si="9"/>
        <v>0</v>
      </c>
      <c r="BS24" s="46">
        <f t="shared" si="10"/>
        <v>44.75</v>
      </c>
      <c r="BT24" s="46">
        <f t="shared" si="11"/>
        <v>0</v>
      </c>
      <c r="BU24" s="46">
        <f t="shared" si="12"/>
        <v>4</v>
      </c>
      <c r="BV24" s="46">
        <f t="shared" si="13"/>
        <v>67.52</v>
      </c>
      <c r="BW24" s="46">
        <f t="shared" si="14"/>
        <v>0</v>
      </c>
      <c r="BX24" s="46">
        <f t="shared" si="15"/>
        <v>0</v>
      </c>
      <c r="BY24" s="46">
        <f t="shared" si="16"/>
        <v>4</v>
      </c>
      <c r="BZ24" s="46">
        <f t="shared" si="17"/>
        <v>0</v>
      </c>
      <c r="CA24" s="46">
        <f t="shared" si="18"/>
        <v>0</v>
      </c>
      <c r="CB24" s="46">
        <f t="shared" si="19"/>
        <v>0</v>
      </c>
      <c r="CC24" s="46">
        <f t="shared" si="20"/>
        <v>0</v>
      </c>
      <c r="CD24" s="46">
        <f t="shared" si="21"/>
        <v>0</v>
      </c>
      <c r="CE24" s="46">
        <f t="shared" si="22"/>
        <v>0</v>
      </c>
      <c r="CF24" s="46">
        <f t="shared" si="23"/>
        <v>0</v>
      </c>
      <c r="CG24" s="46">
        <f t="shared" si="24"/>
        <v>0</v>
      </c>
      <c r="CH24" s="46">
        <f t="shared" si="25"/>
        <v>0</v>
      </c>
      <c r="CI24" s="46">
        <f t="shared" si="26"/>
        <v>0</v>
      </c>
      <c r="CJ24" s="46">
        <f t="shared" si="27"/>
        <v>0</v>
      </c>
      <c r="CK24" s="46">
        <f t="shared" si="28"/>
        <v>0</v>
      </c>
      <c r="CL24" s="46">
        <f t="shared" si="29"/>
        <v>0</v>
      </c>
      <c r="CM24" s="46">
        <f t="shared" si="30"/>
        <v>0</v>
      </c>
      <c r="CN24" s="46">
        <f t="shared" si="31"/>
        <v>0</v>
      </c>
    </row>
    <row r="25" spans="1:92" x14ac:dyDescent="0.2">
      <c r="A25" s="8">
        <v>16</v>
      </c>
      <c r="B25" s="8" t="s">
        <v>144</v>
      </c>
      <c r="C25" s="8" t="s">
        <v>320</v>
      </c>
      <c r="D25" s="8" t="s">
        <v>145</v>
      </c>
      <c r="E25" s="8" t="s">
        <v>321</v>
      </c>
      <c r="F25" s="8" t="s">
        <v>146</v>
      </c>
      <c r="G25" s="95">
        <v>0</v>
      </c>
      <c r="H25" s="91">
        <v>64.650000000000006</v>
      </c>
      <c r="J25" s="101">
        <v>0</v>
      </c>
      <c r="K25" s="92">
        <v>33.369999999999997</v>
      </c>
      <c r="M25" s="72">
        <v>2</v>
      </c>
      <c r="N25" s="72">
        <v>99</v>
      </c>
      <c r="V25" s="73">
        <v>99</v>
      </c>
      <c r="AD25" s="72">
        <v>99</v>
      </c>
      <c r="BC25" s="14">
        <f t="shared" si="0"/>
        <v>297</v>
      </c>
      <c r="BD25" s="28">
        <f>IF($O$4&gt;0,(LARGE(($N25,$V25,$AD25,$AL25,$AT25,$BB25),1)),"0")</f>
        <v>99</v>
      </c>
      <c r="BE25" s="28">
        <f t="shared" si="1"/>
        <v>198</v>
      </c>
      <c r="BI25" s="119" t="s">
        <v>457</v>
      </c>
      <c r="BK25" s="46">
        <f t="shared" si="2"/>
        <v>0</v>
      </c>
      <c r="BL25" s="46">
        <f t="shared" si="3"/>
        <v>64.650000000000006</v>
      </c>
      <c r="BM25" s="46">
        <f t="shared" si="4"/>
        <v>0</v>
      </c>
      <c r="BN25" s="46">
        <f t="shared" si="5"/>
        <v>33.369999999999997</v>
      </c>
      <c r="BO25" s="46">
        <f t="shared" si="6"/>
        <v>0</v>
      </c>
      <c r="BP25" s="46">
        <f t="shared" si="7"/>
        <v>0</v>
      </c>
      <c r="BQ25" s="46">
        <f t="shared" si="8"/>
        <v>0</v>
      </c>
      <c r="BR25" s="46">
        <f t="shared" si="9"/>
        <v>0</v>
      </c>
      <c r="BS25" s="46">
        <f t="shared" si="10"/>
        <v>0</v>
      </c>
      <c r="BT25" s="46">
        <f t="shared" si="11"/>
        <v>0</v>
      </c>
      <c r="BU25" s="46">
        <f t="shared" si="12"/>
        <v>0</v>
      </c>
      <c r="BV25" s="46">
        <f t="shared" si="13"/>
        <v>0</v>
      </c>
      <c r="BW25" s="46">
        <f t="shared" si="14"/>
        <v>0</v>
      </c>
      <c r="BX25" s="46">
        <f t="shared" si="15"/>
        <v>0</v>
      </c>
      <c r="BY25" s="46">
        <f t="shared" si="16"/>
        <v>0</v>
      </c>
      <c r="BZ25" s="46">
        <f t="shared" si="17"/>
        <v>0</v>
      </c>
      <c r="CA25" s="46">
        <f t="shared" si="18"/>
        <v>0</v>
      </c>
      <c r="CB25" s="46">
        <f t="shared" si="19"/>
        <v>0</v>
      </c>
      <c r="CC25" s="46">
        <f t="shared" si="20"/>
        <v>0</v>
      </c>
      <c r="CD25" s="46">
        <f t="shared" si="21"/>
        <v>0</v>
      </c>
      <c r="CE25" s="46">
        <f t="shared" si="22"/>
        <v>0</v>
      </c>
      <c r="CF25" s="46">
        <f t="shared" si="23"/>
        <v>0</v>
      </c>
      <c r="CG25" s="46">
        <f t="shared" si="24"/>
        <v>0</v>
      </c>
      <c r="CH25" s="46">
        <f t="shared" si="25"/>
        <v>0</v>
      </c>
      <c r="CI25" s="46">
        <f t="shared" si="26"/>
        <v>0</v>
      </c>
      <c r="CJ25" s="46">
        <f t="shared" si="27"/>
        <v>0</v>
      </c>
      <c r="CK25" s="46">
        <f t="shared" si="28"/>
        <v>0</v>
      </c>
      <c r="CL25" s="46">
        <f t="shared" si="29"/>
        <v>0</v>
      </c>
      <c r="CM25" s="46">
        <f t="shared" si="30"/>
        <v>0</v>
      </c>
      <c r="CN25" s="46">
        <f t="shared" si="31"/>
        <v>0</v>
      </c>
    </row>
    <row r="26" spans="1:92" x14ac:dyDescent="0.2">
      <c r="A26" s="8">
        <v>16</v>
      </c>
      <c r="B26" s="8" t="s">
        <v>147</v>
      </c>
      <c r="C26" s="8" t="s">
        <v>322</v>
      </c>
      <c r="D26" s="8" t="s">
        <v>148</v>
      </c>
      <c r="E26" s="8" t="s">
        <v>319</v>
      </c>
      <c r="F26" s="8" t="s">
        <v>149</v>
      </c>
      <c r="G26" s="95">
        <v>0</v>
      </c>
      <c r="H26" s="91">
        <v>69.790000000000006</v>
      </c>
      <c r="J26" s="101">
        <v>0</v>
      </c>
      <c r="K26" s="92">
        <v>37.28</v>
      </c>
      <c r="M26" s="72">
        <v>3</v>
      </c>
      <c r="N26" s="72">
        <v>99</v>
      </c>
      <c r="V26" s="73">
        <v>99</v>
      </c>
      <c r="AD26" s="72">
        <v>99</v>
      </c>
      <c r="BC26" s="14">
        <f t="shared" si="0"/>
        <v>297</v>
      </c>
      <c r="BD26" s="28">
        <f>IF($O$4&gt;0,(LARGE(($N26,$V26,$AD26,$AL26,$AT26,$BB26),1)),"0")</f>
        <v>99</v>
      </c>
      <c r="BE26" s="28">
        <f t="shared" si="1"/>
        <v>198</v>
      </c>
      <c r="BI26" s="119" t="s">
        <v>457</v>
      </c>
      <c r="BK26" s="46">
        <f t="shared" si="2"/>
        <v>0</v>
      </c>
      <c r="BL26" s="46">
        <f t="shared" si="3"/>
        <v>69.790000000000006</v>
      </c>
      <c r="BM26" s="46">
        <f t="shared" si="4"/>
        <v>0</v>
      </c>
      <c r="BN26" s="46">
        <f t="shared" si="5"/>
        <v>37.28</v>
      </c>
      <c r="BO26" s="46">
        <f t="shared" si="6"/>
        <v>0</v>
      </c>
      <c r="BP26" s="46">
        <f t="shared" si="7"/>
        <v>0</v>
      </c>
      <c r="BQ26" s="46">
        <f t="shared" si="8"/>
        <v>0</v>
      </c>
      <c r="BR26" s="46">
        <f t="shared" si="9"/>
        <v>0</v>
      </c>
      <c r="BS26" s="46">
        <f t="shared" si="10"/>
        <v>0</v>
      </c>
      <c r="BT26" s="46">
        <f t="shared" si="11"/>
        <v>0</v>
      </c>
      <c r="BU26" s="46">
        <f t="shared" si="12"/>
        <v>0</v>
      </c>
      <c r="BV26" s="46">
        <f t="shared" si="13"/>
        <v>0</v>
      </c>
      <c r="BW26" s="46">
        <f t="shared" si="14"/>
        <v>0</v>
      </c>
      <c r="BX26" s="46">
        <f t="shared" si="15"/>
        <v>0</v>
      </c>
      <c r="BY26" s="46">
        <f t="shared" si="16"/>
        <v>0</v>
      </c>
      <c r="BZ26" s="46">
        <f t="shared" si="17"/>
        <v>0</v>
      </c>
      <c r="CA26" s="46">
        <f t="shared" si="18"/>
        <v>0</v>
      </c>
      <c r="CB26" s="46">
        <f t="shared" si="19"/>
        <v>0</v>
      </c>
      <c r="CC26" s="46">
        <f t="shared" si="20"/>
        <v>0</v>
      </c>
      <c r="CD26" s="46">
        <f t="shared" si="21"/>
        <v>0</v>
      </c>
      <c r="CE26" s="46">
        <f t="shared" si="22"/>
        <v>0</v>
      </c>
      <c r="CF26" s="46">
        <f t="shared" si="23"/>
        <v>0</v>
      </c>
      <c r="CG26" s="46">
        <f t="shared" si="24"/>
        <v>0</v>
      </c>
      <c r="CH26" s="46">
        <f t="shared" si="25"/>
        <v>0</v>
      </c>
      <c r="CI26" s="46">
        <f t="shared" si="26"/>
        <v>0</v>
      </c>
      <c r="CJ26" s="46">
        <f t="shared" si="27"/>
        <v>0</v>
      </c>
      <c r="CK26" s="46">
        <f t="shared" si="28"/>
        <v>0</v>
      </c>
      <c r="CL26" s="46">
        <f t="shared" si="29"/>
        <v>0</v>
      </c>
      <c r="CM26" s="46">
        <f t="shared" si="30"/>
        <v>0</v>
      </c>
      <c r="CN26" s="46">
        <f t="shared" si="31"/>
        <v>0</v>
      </c>
    </row>
    <row r="27" spans="1:92" x14ac:dyDescent="0.2">
      <c r="A27" s="8">
        <v>16</v>
      </c>
      <c r="B27" s="8" t="s">
        <v>150</v>
      </c>
      <c r="C27" s="8" t="s">
        <v>323</v>
      </c>
      <c r="D27" s="8" t="s">
        <v>151</v>
      </c>
      <c r="E27" s="8" t="s">
        <v>319</v>
      </c>
      <c r="F27" s="8" t="s">
        <v>149</v>
      </c>
      <c r="G27" s="95">
        <v>0</v>
      </c>
      <c r="H27" s="91">
        <v>69.58</v>
      </c>
      <c r="J27" s="101">
        <v>0</v>
      </c>
      <c r="K27" s="92">
        <v>37.33</v>
      </c>
      <c r="M27" s="72">
        <v>4</v>
      </c>
      <c r="N27" s="72">
        <v>99</v>
      </c>
      <c r="V27" s="73">
        <v>99</v>
      </c>
      <c r="AD27" s="72">
        <v>99</v>
      </c>
      <c r="BC27" s="14">
        <f t="shared" si="0"/>
        <v>297</v>
      </c>
      <c r="BD27" s="28">
        <f>IF($O$4&gt;0,(LARGE(($N27,$V27,$AD27,$AL27,$AT27,$BB27),1)),"0")</f>
        <v>99</v>
      </c>
      <c r="BE27" s="28">
        <f t="shared" si="1"/>
        <v>198</v>
      </c>
      <c r="BI27" s="119" t="s">
        <v>457</v>
      </c>
      <c r="BK27" s="46">
        <f t="shared" si="2"/>
        <v>0</v>
      </c>
      <c r="BL27" s="46">
        <f t="shared" si="3"/>
        <v>69.58</v>
      </c>
      <c r="BM27" s="46">
        <f t="shared" si="4"/>
        <v>0</v>
      </c>
      <c r="BN27" s="46">
        <f t="shared" si="5"/>
        <v>37.33</v>
      </c>
      <c r="BO27" s="46">
        <f t="shared" si="6"/>
        <v>0</v>
      </c>
      <c r="BP27" s="46">
        <f t="shared" si="7"/>
        <v>0</v>
      </c>
      <c r="BQ27" s="46">
        <f t="shared" si="8"/>
        <v>0</v>
      </c>
      <c r="BR27" s="46">
        <f t="shared" si="9"/>
        <v>0</v>
      </c>
      <c r="BS27" s="46">
        <f t="shared" si="10"/>
        <v>0</v>
      </c>
      <c r="BT27" s="46">
        <f t="shared" si="11"/>
        <v>0</v>
      </c>
      <c r="BU27" s="46">
        <f t="shared" si="12"/>
        <v>0</v>
      </c>
      <c r="BV27" s="46">
        <f t="shared" si="13"/>
        <v>0</v>
      </c>
      <c r="BW27" s="46">
        <f t="shared" si="14"/>
        <v>0</v>
      </c>
      <c r="BX27" s="46">
        <f t="shared" si="15"/>
        <v>0</v>
      </c>
      <c r="BY27" s="46">
        <f t="shared" si="16"/>
        <v>0</v>
      </c>
      <c r="BZ27" s="46">
        <f t="shared" si="17"/>
        <v>0</v>
      </c>
      <c r="CA27" s="46">
        <f t="shared" si="18"/>
        <v>0</v>
      </c>
      <c r="CB27" s="46">
        <f t="shared" si="19"/>
        <v>0</v>
      </c>
      <c r="CC27" s="46">
        <f t="shared" si="20"/>
        <v>0</v>
      </c>
      <c r="CD27" s="46">
        <f t="shared" si="21"/>
        <v>0</v>
      </c>
      <c r="CE27" s="46">
        <f t="shared" si="22"/>
        <v>0</v>
      </c>
      <c r="CF27" s="46">
        <f t="shared" si="23"/>
        <v>0</v>
      </c>
      <c r="CG27" s="46">
        <f t="shared" si="24"/>
        <v>0</v>
      </c>
      <c r="CH27" s="46">
        <f t="shared" si="25"/>
        <v>0</v>
      </c>
      <c r="CI27" s="46">
        <f t="shared" si="26"/>
        <v>0</v>
      </c>
      <c r="CJ27" s="46">
        <f t="shared" si="27"/>
        <v>0</v>
      </c>
      <c r="CK27" s="46">
        <f t="shared" si="28"/>
        <v>0</v>
      </c>
      <c r="CL27" s="46">
        <f t="shared" si="29"/>
        <v>0</v>
      </c>
      <c r="CM27" s="46">
        <f t="shared" si="30"/>
        <v>0</v>
      </c>
      <c r="CN27" s="46">
        <f t="shared" si="31"/>
        <v>0</v>
      </c>
    </row>
    <row r="28" spans="1:92" x14ac:dyDescent="0.2">
      <c r="A28" s="8">
        <v>16</v>
      </c>
      <c r="B28" s="8" t="s">
        <v>158</v>
      </c>
      <c r="C28" s="8" t="s">
        <v>327</v>
      </c>
      <c r="D28" s="8" t="s">
        <v>159</v>
      </c>
      <c r="E28" s="8" t="s">
        <v>319</v>
      </c>
      <c r="F28" s="8" t="s">
        <v>149</v>
      </c>
      <c r="G28" s="95">
        <v>0</v>
      </c>
      <c r="H28" s="91">
        <v>63.21</v>
      </c>
      <c r="J28" s="101">
        <v>4</v>
      </c>
      <c r="K28" s="92">
        <v>33.659999999999997</v>
      </c>
      <c r="M28" s="72">
        <v>5</v>
      </c>
      <c r="N28" s="72">
        <v>99</v>
      </c>
      <c r="V28" s="73">
        <v>99</v>
      </c>
      <c r="AD28" s="72">
        <v>99</v>
      </c>
      <c r="BC28" s="14">
        <f t="shared" si="0"/>
        <v>297</v>
      </c>
      <c r="BD28" s="28">
        <f>IF($O$4&gt;0,(LARGE(($N28,$V28,$AD28,$AL28,$AT28,$BB28),1)),"0")</f>
        <v>99</v>
      </c>
      <c r="BE28" s="28">
        <f t="shared" si="1"/>
        <v>198</v>
      </c>
      <c r="BI28" s="119" t="s">
        <v>457</v>
      </c>
      <c r="BK28" s="46">
        <f t="shared" si="2"/>
        <v>0</v>
      </c>
      <c r="BL28" s="46">
        <f t="shared" si="3"/>
        <v>63.21</v>
      </c>
      <c r="BM28" s="46">
        <f t="shared" si="4"/>
        <v>4</v>
      </c>
      <c r="BN28" s="46">
        <f t="shared" si="5"/>
        <v>33.659999999999997</v>
      </c>
      <c r="BO28" s="46">
        <f t="shared" si="6"/>
        <v>4</v>
      </c>
      <c r="BP28" s="46">
        <f t="shared" si="7"/>
        <v>0</v>
      </c>
      <c r="BQ28" s="46">
        <f t="shared" si="8"/>
        <v>0</v>
      </c>
      <c r="BR28" s="46">
        <f t="shared" si="9"/>
        <v>0</v>
      </c>
      <c r="BS28" s="46">
        <f t="shared" si="10"/>
        <v>0</v>
      </c>
      <c r="BT28" s="46">
        <f t="shared" si="11"/>
        <v>0</v>
      </c>
      <c r="BU28" s="46">
        <f t="shared" si="12"/>
        <v>0</v>
      </c>
      <c r="BV28" s="46">
        <f t="shared" si="13"/>
        <v>0</v>
      </c>
      <c r="BW28" s="46">
        <f t="shared" si="14"/>
        <v>0</v>
      </c>
      <c r="BX28" s="46">
        <f t="shared" si="15"/>
        <v>0</v>
      </c>
      <c r="BY28" s="46">
        <f t="shared" si="16"/>
        <v>0</v>
      </c>
      <c r="BZ28" s="46">
        <f t="shared" si="17"/>
        <v>0</v>
      </c>
      <c r="CA28" s="46">
        <f t="shared" si="18"/>
        <v>0</v>
      </c>
      <c r="CB28" s="46">
        <f t="shared" si="19"/>
        <v>0</v>
      </c>
      <c r="CC28" s="46">
        <f t="shared" si="20"/>
        <v>0</v>
      </c>
      <c r="CD28" s="46">
        <f t="shared" si="21"/>
        <v>0</v>
      </c>
      <c r="CE28" s="46">
        <f t="shared" si="22"/>
        <v>0</v>
      </c>
      <c r="CF28" s="46">
        <f t="shared" si="23"/>
        <v>0</v>
      </c>
      <c r="CG28" s="46">
        <f t="shared" si="24"/>
        <v>0</v>
      </c>
      <c r="CH28" s="46">
        <f t="shared" si="25"/>
        <v>0</v>
      </c>
      <c r="CI28" s="46">
        <f t="shared" si="26"/>
        <v>0</v>
      </c>
      <c r="CJ28" s="46">
        <f t="shared" si="27"/>
        <v>0</v>
      </c>
      <c r="CK28" s="46">
        <f t="shared" si="28"/>
        <v>0</v>
      </c>
      <c r="CL28" s="46">
        <f t="shared" si="29"/>
        <v>0</v>
      </c>
      <c r="CM28" s="46">
        <f t="shared" si="30"/>
        <v>0</v>
      </c>
      <c r="CN28" s="46">
        <f t="shared" si="31"/>
        <v>0</v>
      </c>
    </row>
    <row r="29" spans="1:92" x14ac:dyDescent="0.2">
      <c r="A29" s="119" t="s">
        <v>122</v>
      </c>
      <c r="B29" s="119" t="s">
        <v>122</v>
      </c>
      <c r="C29" s="119" t="s">
        <v>122</v>
      </c>
      <c r="D29" s="119" t="s">
        <v>122</v>
      </c>
      <c r="E29" s="119" t="s">
        <v>122</v>
      </c>
      <c r="F29" s="119" t="s">
        <v>122</v>
      </c>
      <c r="BD29" s="28"/>
      <c r="BE29" s="28"/>
      <c r="BI29" s="119" t="s">
        <v>122</v>
      </c>
      <c r="BK29" s="46">
        <f t="shared" si="2"/>
        <v>0</v>
      </c>
      <c r="BL29" s="46">
        <f t="shared" si="3"/>
        <v>0</v>
      </c>
      <c r="BM29" s="46">
        <f t="shared" si="4"/>
        <v>0</v>
      </c>
      <c r="BN29" s="46">
        <f t="shared" si="5"/>
        <v>0</v>
      </c>
      <c r="BO29" s="46">
        <f t="shared" si="6"/>
        <v>0</v>
      </c>
      <c r="BP29" s="46">
        <f t="shared" si="7"/>
        <v>0</v>
      </c>
      <c r="BQ29" s="46">
        <f t="shared" si="8"/>
        <v>0</v>
      </c>
      <c r="BR29" s="46">
        <f t="shared" si="9"/>
        <v>0</v>
      </c>
      <c r="BS29" s="46">
        <f t="shared" si="10"/>
        <v>0</v>
      </c>
      <c r="BT29" s="46">
        <f t="shared" si="11"/>
        <v>0</v>
      </c>
      <c r="BU29" s="46">
        <f t="shared" si="12"/>
        <v>0</v>
      </c>
      <c r="BV29" s="46">
        <f t="shared" si="13"/>
        <v>0</v>
      </c>
      <c r="BW29" s="46">
        <f t="shared" si="14"/>
        <v>0</v>
      </c>
      <c r="BX29" s="46">
        <f t="shared" si="15"/>
        <v>0</v>
      </c>
      <c r="BY29" s="46">
        <f t="shared" si="16"/>
        <v>0</v>
      </c>
      <c r="BZ29" s="46">
        <f t="shared" si="17"/>
        <v>0</v>
      </c>
      <c r="CA29" s="46">
        <f t="shared" si="18"/>
        <v>0</v>
      </c>
      <c r="CB29" s="46">
        <f t="shared" si="19"/>
        <v>0</v>
      </c>
      <c r="CC29" s="46">
        <f t="shared" si="20"/>
        <v>0</v>
      </c>
      <c r="CD29" s="46">
        <f t="shared" si="21"/>
        <v>0</v>
      </c>
      <c r="CE29" s="46">
        <f t="shared" si="22"/>
        <v>0</v>
      </c>
      <c r="CF29" s="46">
        <f t="shared" si="23"/>
        <v>0</v>
      </c>
      <c r="CG29" s="46">
        <f t="shared" si="24"/>
        <v>0</v>
      </c>
      <c r="CH29" s="46">
        <f t="shared" si="25"/>
        <v>0</v>
      </c>
      <c r="CI29" s="46">
        <f t="shared" si="26"/>
        <v>0</v>
      </c>
      <c r="CJ29" s="46">
        <f t="shared" si="27"/>
        <v>0</v>
      </c>
      <c r="CK29" s="46">
        <f t="shared" si="28"/>
        <v>0</v>
      </c>
      <c r="CL29" s="46">
        <f t="shared" si="29"/>
        <v>0</v>
      </c>
      <c r="CM29" s="46">
        <f t="shared" si="30"/>
        <v>0</v>
      </c>
      <c r="CN29" s="46">
        <f t="shared" si="31"/>
        <v>0</v>
      </c>
    </row>
  </sheetData>
  <sortState ref="A9:XFD30">
    <sortCondition ref="BE9"/>
  </sortState>
  <mergeCells count="32">
    <mergeCell ref="O5:V5"/>
    <mergeCell ref="BC5:BF5"/>
    <mergeCell ref="A6:E7"/>
    <mergeCell ref="G6:N6"/>
    <mergeCell ref="O6:V6"/>
    <mergeCell ref="W6:AD6"/>
    <mergeCell ref="AE6:AL6"/>
    <mergeCell ref="AU6:BB6"/>
    <mergeCell ref="BC6:BE6"/>
    <mergeCell ref="G7:N7"/>
    <mergeCell ref="O7:V7"/>
    <mergeCell ref="W7:AD7"/>
    <mergeCell ref="AE7:AL7"/>
    <mergeCell ref="AM7:AT7"/>
    <mergeCell ref="AU7:BB7"/>
    <mergeCell ref="AM6:AT6"/>
    <mergeCell ref="A1:BI1"/>
    <mergeCell ref="A3:B3"/>
    <mergeCell ref="C3:E3"/>
    <mergeCell ref="F3:N3"/>
    <mergeCell ref="O3:V3"/>
    <mergeCell ref="W3:AL5"/>
    <mergeCell ref="BC3:BF3"/>
    <mergeCell ref="BH3:BI7"/>
    <mergeCell ref="A4:B4"/>
    <mergeCell ref="C4:E4"/>
    <mergeCell ref="F4:N4"/>
    <mergeCell ref="O4:V4"/>
    <mergeCell ref="BC4:BF4"/>
    <mergeCell ref="A5:B5"/>
    <mergeCell ref="C5:E5"/>
    <mergeCell ref="F5:N5"/>
  </mergeCells>
  <dataValidations count="8">
    <dataValidation operator="lessThan" allowBlank="1" showInputMessage="1" showErrorMessage="1" sqref="O1:O2 AE1:AE2 AU1:AU2 AU9:AU65466 AE9:AE65466 O9:O65466"/>
    <dataValidation type="decimal" allowBlank="1" showInputMessage="1" showErrorMessage="1" sqref="L1:L2 I1:I2 T1:T2 Q1:Q2 AG1:AG2 AB1:AB2 Y1:Y2 AJ1:AJ2 AR1:AR2 AO1:AO2 AW1:AW2 AZ1:AZ2 AZ9:AZ65466 AW9:AW65466 AR9:AR65466 AO9:AO65466 AJ9:AJ65466 Q9:Q65466 AG9:AG65466 AB9:AB65466 I9:I65466 T9:T65466 Y9:Y65466 L9:L65466">
      <formula1>0</formula1>
      <formula2>10</formula2>
    </dataValidation>
    <dataValidation type="decimal" allowBlank="1" showInputMessage="1" showErrorMessage="1" sqref="H1:H2 K1:K2 P1:P2 S1:S2 X1:X2 AA1:AA2 AI1:AI2 AF1:AF2 AN1:AN2 AQ1:AQ2 AY1:AY2 AV1:AV2 AV9:AV65466 AY9:AY65466 AN9:AN65466 AQ9:AQ65466 AF9:AF65466 K9:K65466 S9:S65466 P9:P65466 X9:X65466 AA9:AA65466 H9:H65466 AI9:AI65466">
      <formula1>0</formula1>
      <formula2>100</formula2>
    </dataValidation>
    <dataValidation type="list" allowBlank="1" showInputMessage="1" showErrorMessage="1" sqref="BH1:BH2 BH9:BH65466">
      <formula1>"ja,nee"</formula1>
    </dataValidation>
    <dataValidation type="whole" operator="lessThan" allowBlank="1" showInputMessage="1" showErrorMessage="1" sqref="BG6">
      <formula1>340</formula1>
    </dataValidation>
    <dataValidation type="whole" operator="lessThan" allowBlank="1" showInputMessage="1" showErrorMessage="1" sqref="BG5">
      <formula1>9</formula1>
    </dataValidation>
    <dataValidation type="whole" allowBlank="1" showInputMessage="1" showErrorMessage="1" sqref="BG4">
      <formula1>1</formula1>
      <formula2>2</formula2>
    </dataValidation>
    <dataValidation type="whole" allowBlank="1" showInputMessage="1" showErrorMessage="1" sqref="BG3">
      <formula1>1</formula1>
      <formula2>4</formula2>
    </dataValidation>
  </dataValidations>
  <printOptions headings="1" gridLines="1"/>
  <pageMargins left="0.19685039370078741" right="0" top="0.98425196850393704" bottom="0.98425196850393704" header="0.51181102362204722" footer="0.51181102362204722"/>
  <pageSetup paperSize="9" scale="70"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65890" r:id="rId5" name="Button 2">
              <controlPr defaultSize="0" print="0" autoFill="0" autoPict="0" macro="[0]!Sort_Punten_1">
                <anchor moveWithCells="1" sizeWithCells="1">
                  <from>
                    <xdr:col>6</xdr:col>
                    <xdr:colOff>0</xdr:colOff>
                    <xdr:row>7</xdr:row>
                    <xdr:rowOff>9525</xdr:rowOff>
                  </from>
                  <to>
                    <xdr:col>11</xdr:col>
                    <xdr:colOff>0</xdr:colOff>
                    <xdr:row>7</xdr:row>
                    <xdr:rowOff>180975</xdr:rowOff>
                  </to>
                </anchor>
              </controlPr>
            </control>
          </mc:Choice>
        </mc:AlternateContent>
        <mc:AlternateContent xmlns:mc="http://schemas.openxmlformats.org/markup-compatibility/2006">
          <mc:Choice Requires="x14">
            <control shapeId="165891" r:id="rId6" name="Button 3">
              <controlPr defaultSize="0" print="0" autoFill="0" autoPict="0" macro="[0]!Sort_Punten_2">
                <anchor moveWithCells="1" sizeWithCells="1">
                  <from>
                    <xdr:col>14</xdr:col>
                    <xdr:colOff>19050</xdr:colOff>
                    <xdr:row>7</xdr:row>
                    <xdr:rowOff>0</xdr:rowOff>
                  </from>
                  <to>
                    <xdr:col>19</xdr:col>
                    <xdr:colOff>0</xdr:colOff>
                    <xdr:row>7</xdr:row>
                    <xdr:rowOff>171450</xdr:rowOff>
                  </to>
                </anchor>
              </controlPr>
            </control>
          </mc:Choice>
        </mc:AlternateContent>
        <mc:AlternateContent xmlns:mc="http://schemas.openxmlformats.org/markup-compatibility/2006">
          <mc:Choice Requires="x14">
            <control shapeId="165892" r:id="rId7" name="Button 4">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5893" r:id="rId8" name="Button 5">
              <controlPr defaultSize="0" print="0" autoFill="0" autoPict="0" macro="[0]!verbergen">
                <anchor moveWithCells="1" sizeWithCells="1">
                  <from>
                    <xdr:col>59</xdr:col>
                    <xdr:colOff>28575</xdr:colOff>
                    <xdr:row>2</xdr:row>
                    <xdr:rowOff>9525</xdr:rowOff>
                  </from>
                  <to>
                    <xdr:col>61</xdr:col>
                    <xdr:colOff>0</xdr:colOff>
                    <xdr:row>4</xdr:row>
                    <xdr:rowOff>0</xdr:rowOff>
                  </to>
                </anchor>
              </controlPr>
            </control>
          </mc:Choice>
        </mc:AlternateContent>
        <mc:AlternateContent xmlns:mc="http://schemas.openxmlformats.org/markup-compatibility/2006">
          <mc:Choice Requires="x14">
            <control shapeId="165894" r:id="rId9" name="Button 6">
              <controlPr defaultSize="0" print="0" autoFill="0" autoPict="0" macro="[0]!Sort_Pl_Punten_1">
                <anchor moveWithCells="1" sizeWithCells="1">
                  <from>
                    <xdr:col>13</xdr:col>
                    <xdr:colOff>0</xdr:colOff>
                    <xdr:row>7</xdr:row>
                    <xdr:rowOff>9525</xdr:rowOff>
                  </from>
                  <to>
                    <xdr:col>14</xdr:col>
                    <xdr:colOff>0</xdr:colOff>
                    <xdr:row>8</xdr:row>
                    <xdr:rowOff>0</xdr:rowOff>
                  </to>
                </anchor>
              </controlPr>
            </control>
          </mc:Choice>
        </mc:AlternateContent>
        <mc:AlternateContent xmlns:mc="http://schemas.openxmlformats.org/markup-compatibility/2006">
          <mc:Choice Requires="x14">
            <control shapeId="165895" r:id="rId10" name="Button 7">
              <controlPr defaultSize="0" print="0" autoFill="0" autoPict="0" macro="[0]!Sort_Pl_Punten_2">
                <anchor moveWithCells="1" sizeWithCells="1">
                  <from>
                    <xdr:col>21</xdr:col>
                    <xdr:colOff>0</xdr:colOff>
                    <xdr:row>7</xdr:row>
                    <xdr:rowOff>9525</xdr:rowOff>
                  </from>
                  <to>
                    <xdr:col>22</xdr:col>
                    <xdr:colOff>0</xdr:colOff>
                    <xdr:row>8</xdr:row>
                    <xdr:rowOff>0</xdr:rowOff>
                  </to>
                </anchor>
              </controlPr>
            </control>
          </mc:Choice>
        </mc:AlternateContent>
        <mc:AlternateContent xmlns:mc="http://schemas.openxmlformats.org/markup-compatibility/2006">
          <mc:Choice Requires="x14">
            <control shapeId="165896" r:id="rId11" name="Button 8">
              <controlPr defaultSize="0" print="0" autoFill="0" autoPict="0" macro="[0]!Sort_Pl_Punten_3">
                <anchor moveWithCells="1" sizeWithCells="1">
                  <from>
                    <xdr:col>29</xdr:col>
                    <xdr:colOff>19050</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165897" r:id="rId12" name="Button 9">
              <controlPr defaultSize="0" print="0" autoFill="0" autoPict="0" macro="[0]!Sort_Pl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165898" r:id="rId13" name="Button 10">
              <controlPr defaultSize="0" print="0" autoFill="0" autoPict="0" macro="[0]!Sort_Beste_Punten">
                <anchor moveWithCells="1" sizeWithCells="1">
                  <from>
                    <xdr:col>56</xdr:col>
                    <xdr:colOff>19050</xdr:colOff>
                    <xdr:row>6</xdr:row>
                    <xdr:rowOff>19050</xdr:rowOff>
                  </from>
                  <to>
                    <xdr:col>57</xdr:col>
                    <xdr:colOff>0</xdr:colOff>
                    <xdr:row>8</xdr:row>
                    <xdr:rowOff>0</xdr:rowOff>
                  </to>
                </anchor>
              </controlPr>
            </control>
          </mc:Choice>
        </mc:AlternateContent>
        <mc:AlternateContent xmlns:mc="http://schemas.openxmlformats.org/markup-compatibility/2006">
          <mc:Choice Requires="x14">
            <control shapeId="165899" r:id="rId14" name="Button 11">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65900" r:id="rId15" name="Button 12">
              <controlPr defaultSize="0" print="0" autoFill="0" autoPict="0" macro="[0]!Sort_Naam">
                <anchor moveWithCells="1" sizeWithCells="1">
                  <from>
                    <xdr:col>2</xdr:col>
                    <xdr:colOff>9525</xdr:colOff>
                    <xdr:row>7</xdr:row>
                    <xdr:rowOff>0</xdr:rowOff>
                  </from>
                  <to>
                    <xdr:col>2</xdr:col>
                    <xdr:colOff>1504950</xdr:colOff>
                    <xdr:row>7</xdr:row>
                    <xdr:rowOff>180975</xdr:rowOff>
                  </to>
                </anchor>
              </controlPr>
            </control>
          </mc:Choice>
        </mc:AlternateContent>
        <mc:AlternateContent xmlns:mc="http://schemas.openxmlformats.org/markup-compatibility/2006">
          <mc:Choice Requires="x14">
            <control shapeId="165901" r:id="rId16" name="Button 13">
              <controlPr defaultSize="0" print="0" autoFill="0" autoPict="0" macro="[0]!Sort_Punten_3">
                <anchor moveWithCells="1" sizeWithCells="1">
                  <from>
                    <xdr:col>22</xdr:col>
                    <xdr:colOff>9525</xdr:colOff>
                    <xdr:row>6</xdr:row>
                    <xdr:rowOff>152400</xdr:rowOff>
                  </from>
                  <to>
                    <xdr:col>27</xdr:col>
                    <xdr:colOff>0</xdr:colOff>
                    <xdr:row>7</xdr:row>
                    <xdr:rowOff>161925</xdr:rowOff>
                  </to>
                </anchor>
              </controlPr>
            </control>
          </mc:Choice>
        </mc:AlternateContent>
        <mc:AlternateContent xmlns:mc="http://schemas.openxmlformats.org/markup-compatibility/2006">
          <mc:Choice Requires="x14">
            <control shapeId="165902" r:id="rId17" name="Button 14">
              <controlPr defaultSize="0" print="0" autoFill="0" autoPict="0" macro="[0]!Sort_Punten_3">
                <anchor moveWithCells="1" sizeWithCells="1">
                  <from>
                    <xdr:col>38</xdr:col>
                    <xdr:colOff>0</xdr:colOff>
                    <xdr:row>6</xdr:row>
                    <xdr:rowOff>152400</xdr:rowOff>
                  </from>
                  <to>
                    <xdr:col>38</xdr:col>
                    <xdr:colOff>0</xdr:colOff>
                    <xdr:row>7</xdr:row>
                    <xdr:rowOff>161925</xdr:rowOff>
                  </to>
                </anchor>
              </controlPr>
            </control>
          </mc:Choice>
        </mc:AlternateContent>
        <mc:AlternateContent xmlns:mc="http://schemas.openxmlformats.org/markup-compatibility/2006">
          <mc:Choice Requires="x14">
            <control shapeId="165903" r:id="rId18" name="Button 15">
              <controlPr defaultSize="0" print="0" autoFill="0" autoPict="0" macro="[0]!Sort_Pl_Punten_5">
                <anchor moveWithCells="1" sizeWithCells="1">
                  <from>
                    <xdr:col>45</xdr:col>
                    <xdr:colOff>19050</xdr:colOff>
                    <xdr:row>7</xdr:row>
                    <xdr:rowOff>9525</xdr:rowOff>
                  </from>
                  <to>
                    <xdr:col>46</xdr:col>
                    <xdr:colOff>0</xdr:colOff>
                    <xdr:row>8</xdr:row>
                    <xdr:rowOff>0</xdr:rowOff>
                  </to>
                </anchor>
              </controlPr>
            </control>
          </mc:Choice>
        </mc:AlternateContent>
        <mc:AlternateContent xmlns:mc="http://schemas.openxmlformats.org/markup-compatibility/2006">
          <mc:Choice Requires="x14">
            <control shapeId="165904" r:id="rId19" name="Button 16">
              <controlPr defaultSize="0" print="0" autoFill="0" autoPict="0" macro="[0]!Sort_Punten_4">
                <anchor moveWithCells="1" sizeWithCells="1">
                  <from>
                    <xdr:col>30</xdr:col>
                    <xdr:colOff>0</xdr:colOff>
                    <xdr:row>7</xdr:row>
                    <xdr:rowOff>19050</xdr:rowOff>
                  </from>
                  <to>
                    <xdr:col>30</xdr:col>
                    <xdr:colOff>0</xdr:colOff>
                    <xdr:row>7</xdr:row>
                    <xdr:rowOff>190500</xdr:rowOff>
                  </to>
                </anchor>
              </controlPr>
            </control>
          </mc:Choice>
        </mc:AlternateContent>
        <mc:AlternateContent xmlns:mc="http://schemas.openxmlformats.org/markup-compatibility/2006">
          <mc:Choice Requires="x14">
            <control shapeId="165905" r:id="rId20" name="Button 17">
              <controlPr defaultSize="0" print="0" autoFill="0" autoPict="0" macro="[0]!Sort_Pl_Punten_4">
                <anchor moveWithCells="1" sizeWithCells="1">
                  <from>
                    <xdr:col>37</xdr:col>
                    <xdr:colOff>19050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165906" r:id="rId21" name="Button 18">
              <controlPr defaultSize="0" print="0" autoFill="0" autoPict="0" macro="[0]!Sort_Punten_5">
                <anchor moveWithCells="1" sizeWithCells="1">
                  <from>
                    <xdr:col>38</xdr:col>
                    <xdr:colOff>0</xdr:colOff>
                    <xdr:row>7</xdr:row>
                    <xdr:rowOff>19050</xdr:rowOff>
                  </from>
                  <to>
                    <xdr:col>38</xdr:col>
                    <xdr:colOff>0</xdr:colOff>
                    <xdr:row>7</xdr:row>
                    <xdr:rowOff>190500</xdr:rowOff>
                  </to>
                </anchor>
              </controlPr>
            </control>
          </mc:Choice>
        </mc:AlternateContent>
        <mc:AlternateContent xmlns:mc="http://schemas.openxmlformats.org/markup-compatibility/2006">
          <mc:Choice Requires="x14">
            <control shapeId="165907" r:id="rId22" name="Button 19">
              <controlPr defaultSize="0" print="0" autoFill="0" autoPict="0" macro="[0]!Sort_Punten_6">
                <anchor moveWithCells="1" sizeWithCells="1">
                  <from>
                    <xdr:col>46</xdr:col>
                    <xdr:colOff>0</xdr:colOff>
                    <xdr:row>7</xdr:row>
                    <xdr:rowOff>19050</xdr:rowOff>
                  </from>
                  <to>
                    <xdr:col>46</xdr:col>
                    <xdr:colOff>0</xdr:colOff>
                    <xdr:row>7</xdr:row>
                    <xdr:rowOff>190500</xdr:rowOff>
                  </to>
                </anchor>
              </controlPr>
            </control>
          </mc:Choice>
        </mc:AlternateContent>
        <mc:AlternateContent xmlns:mc="http://schemas.openxmlformats.org/markup-compatibility/2006">
          <mc:Choice Requires="x14">
            <control shapeId="165908" r:id="rId23" name="Button 20">
              <controlPr defaultSize="0" print="0" autoFill="0" autoPict="0" macro="[0]!Sort_Pl_Punten_6">
                <anchor moveWithCells="1" sizeWithCells="1">
                  <from>
                    <xdr:col>46</xdr:col>
                    <xdr:colOff>0</xdr:colOff>
                    <xdr:row>7</xdr:row>
                    <xdr:rowOff>9525</xdr:rowOff>
                  </from>
                  <to>
                    <xdr:col>46</xdr:col>
                    <xdr:colOff>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Informatie</vt:lpstr>
      <vt:lpstr>B(AB)</vt:lpstr>
      <vt:lpstr>B(C)</vt:lpstr>
      <vt:lpstr>B(DE)</vt:lpstr>
      <vt:lpstr>L(AB)</vt:lpstr>
      <vt:lpstr>L(C)</vt:lpstr>
      <vt:lpstr>L(DE)</vt:lpstr>
      <vt:lpstr>M(C)</vt:lpstr>
      <vt:lpstr>M(DE)</vt:lpstr>
      <vt:lpstr>Z(C)</vt:lpstr>
      <vt:lpstr>Z(DE)</vt:lpstr>
      <vt:lpstr>ZZ(DE)</vt:lpstr>
      <vt:lpstr>Z-ZZ(CDE)</vt:lpstr>
      <vt:lpstr>Kampioenen</vt:lpstr>
      <vt:lpstr>Diversen</vt:lpstr>
      <vt:lpstr>Instellingen</vt:lpstr>
      <vt:lpstr>Afvaardiging</vt:lpstr>
      <vt:lpstr>Afvaardiging!Print_Titles</vt:lpstr>
      <vt:lpstr>Diversen!Print_Titles</vt:lpstr>
      <vt:lpstr>Kampioenen!Print_Titles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Sprenger, Vincent (SPLJX) - KLM</cp:lastModifiedBy>
  <cp:lastPrinted>2020-01-04T15:44:54Z</cp:lastPrinted>
  <dcterms:created xsi:type="dcterms:W3CDTF">2007-03-07T12:54:43Z</dcterms:created>
  <dcterms:modified xsi:type="dcterms:W3CDTF">2020-01-05T10:12:59Z</dcterms:modified>
</cp:coreProperties>
</file>