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4.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5.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6.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7.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8.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9.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drawings/drawing10.xml" ContentType="application/vnd.openxmlformats-officedocument.drawing+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11.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drawings/drawing12.xml" ContentType="application/vnd.openxmlformats-officedocument.drawing+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13.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drawings/drawing14.xml" ContentType="application/vnd.openxmlformats-officedocument.drawing+xml"/>
  <Override PartName="/xl/ctrlProps/ctrlProp292.xml" ContentType="application/vnd.ms-excel.controlproperties+xml"/>
  <Override PartName="/xl/drawings/drawing15.xml" ContentType="application/vnd.openxmlformats-officedocument.drawing+xml"/>
  <Override PartName="/xl/ctrlProps/ctrlProp29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codeName="{AE6600E7-7A62-396C-DE95-9942FA9DD81E}"/>
  <workbookPr codeName="ThisWorkbook"/>
  <mc:AlternateContent xmlns:mc="http://schemas.openxmlformats.org/markup-compatibility/2006">
    <mc:Choice Requires="x15">
      <x15ac:absPath xmlns:x15ac="http://schemas.microsoft.com/office/spreadsheetml/2010/11/ac" url="E:\Vincent\KINGSTON\VINCE\Kring NOV\Kringkamp Outdoor 2022\Uitslagen\"/>
    </mc:Choice>
  </mc:AlternateContent>
  <xr:revisionPtr revIDLastSave="0" documentId="13_ncr:1_{6AA0A3F3-5AA6-4148-80E2-7830BF218675}" xr6:coauthVersionLast="47" xr6:coauthVersionMax="47" xr10:uidLastSave="{00000000-0000-0000-0000-000000000000}"/>
  <bookViews>
    <workbookView xWindow="-120" yWindow="-120" windowWidth="20730" windowHeight="11160" tabRatio="844" xr2:uid="{00000000-000D-0000-FFFF-FFFF00000000}"/>
  </bookViews>
  <sheets>
    <sheet name="Informatie" sheetId="162" r:id="rId1"/>
    <sheet name="B" sheetId="219" r:id="rId2"/>
    <sheet name="L1" sheetId="222" r:id="rId3"/>
    <sheet name="L2" sheetId="226" r:id="rId4"/>
    <sheet name="L1 - L2" sheetId="151" state="hidden" r:id="rId5"/>
    <sheet name="M1" sheetId="231" r:id="rId6"/>
    <sheet name="M2" sheetId="232" r:id="rId7"/>
    <sheet name="M1 - M2" sheetId="237" state="hidden" r:id="rId8"/>
    <sheet name="Z1" sheetId="233" r:id="rId9"/>
    <sheet name="Z2" sheetId="234" r:id="rId10"/>
    <sheet name="ZZL" sheetId="235" r:id="rId11"/>
    <sheet name="Z1 - Z2" sheetId="238" state="hidden" r:id="rId12"/>
    <sheet name="Kampioenen" sheetId="59" r:id="rId13"/>
    <sheet name="Diversen" sheetId="123" r:id="rId14"/>
    <sheet name="Instellingen" sheetId="79" r:id="rId15"/>
    <sheet name="Afvaardiging" sheetId="5" r:id="rId16"/>
  </sheets>
  <definedNames>
    <definedName name="_xlnm.Print_Area" localSheetId="1">B!$A$3:$BN$32</definedName>
    <definedName name="_xlnm.Print_Titles" localSheetId="15">Afvaardiging!$3:$4</definedName>
    <definedName name="_xlnm.Print_Titles" localSheetId="13">Diversen!$8:$8</definedName>
    <definedName name="_xlnm.Print_Titles" localSheetId="12">Kampioenen!$4:$4</definedName>
    <definedName name="Dressuur" localSheetId="13">Diversen!#REF!</definedName>
    <definedName name="Dressuur_1" localSheetId="13">Diversen!#REF!</definedName>
    <definedName name="Dressuur_10" localSheetId="13">Diversen!#REF!</definedName>
    <definedName name="Dressuur_11" localSheetId="13">Diversen!#REF!</definedName>
    <definedName name="Dressuur_2" localSheetId="13">Diversen!#REF!</definedName>
    <definedName name="Dressuur_3" localSheetId="13">Diversen!#REF!</definedName>
    <definedName name="Dressuur_4" localSheetId="13">Diversen!#REF!</definedName>
    <definedName name="Dressuur_5" localSheetId="13">Diversen!#REF!</definedName>
    <definedName name="Dressuur_6" localSheetId="13">Diversen!#REF!</definedName>
    <definedName name="Dressuur_7" localSheetId="13">Diversen!#REF!</definedName>
    <definedName name="Dressuur_8" localSheetId="13">Diversen!#REF!</definedName>
    <definedName name="Dressuur_9" localSheetId="13">Diversen!#REF!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E29" i="226" l="1"/>
  <c r="BE28" i="226"/>
  <c r="BE27" i="226"/>
  <c r="BE24" i="226"/>
  <c r="BE23" i="226"/>
  <c r="BE20" i="226"/>
  <c r="BE16" i="226"/>
  <c r="BE21" i="226"/>
  <c r="BE22" i="226"/>
  <c r="BE26" i="226"/>
  <c r="BE19" i="226"/>
  <c r="BE18" i="226"/>
  <c r="BE25" i="226"/>
  <c r="BE17" i="226"/>
  <c r="BE11" i="226"/>
  <c r="BE15" i="226"/>
  <c r="BE14" i="226"/>
  <c r="BE9" i="226"/>
  <c r="BE10" i="226"/>
  <c r="BE13" i="226"/>
  <c r="BE12" i="226"/>
  <c r="BC29" i="226"/>
  <c r="BC28" i="226"/>
  <c r="BC27" i="226"/>
  <c r="BI27" i="226" s="1"/>
  <c r="BC24" i="226"/>
  <c r="BC23" i="226"/>
  <c r="BI23" i="226" s="1"/>
  <c r="BC20" i="226"/>
  <c r="BC16" i="226"/>
  <c r="BI16" i="226" s="1"/>
  <c r="BC21" i="226"/>
  <c r="BC22" i="226"/>
  <c r="BI22" i="226" s="1"/>
  <c r="BC26" i="226"/>
  <c r="BC19" i="226"/>
  <c r="BI19" i="226" s="1"/>
  <c r="BC18" i="226"/>
  <c r="BC25" i="226"/>
  <c r="BC17" i="226"/>
  <c r="BC11" i="226"/>
  <c r="BI11" i="226" s="1"/>
  <c r="BC15" i="226"/>
  <c r="BC14" i="226"/>
  <c r="BI14" i="226" s="1"/>
  <c r="BC9" i="226"/>
  <c r="BC10" i="226"/>
  <c r="BI10" i="226" s="1"/>
  <c r="BC13" i="226"/>
  <c r="BC12" i="226"/>
  <c r="BI12" i="226" s="1"/>
  <c r="Z29" i="226"/>
  <c r="Z28" i="226"/>
  <c r="Z27" i="226"/>
  <c r="Z24" i="226"/>
  <c r="Z23" i="226"/>
  <c r="Z20" i="226"/>
  <c r="Z16" i="226"/>
  <c r="Z21" i="226"/>
  <c r="Z22" i="226"/>
  <c r="Z26" i="226"/>
  <c r="Z19" i="226"/>
  <c r="Z18" i="226"/>
  <c r="Z25" i="226"/>
  <c r="Z17" i="226"/>
  <c r="Z11" i="226"/>
  <c r="Z15" i="226"/>
  <c r="Z14" i="226"/>
  <c r="Z9" i="226"/>
  <c r="Z10" i="226"/>
  <c r="Z13" i="226"/>
  <c r="Z12" i="226"/>
  <c r="R29" i="226"/>
  <c r="R28" i="226"/>
  <c r="R27" i="226"/>
  <c r="R24" i="226"/>
  <c r="R23" i="226"/>
  <c r="R20" i="226"/>
  <c r="R16" i="226"/>
  <c r="R21" i="226"/>
  <c r="R22" i="226"/>
  <c r="R26" i="226"/>
  <c r="R19" i="226"/>
  <c r="R18" i="226"/>
  <c r="R25" i="226"/>
  <c r="R17" i="226"/>
  <c r="R11" i="226"/>
  <c r="R15" i="226"/>
  <c r="R14" i="226"/>
  <c r="R9" i="226"/>
  <c r="R10" i="226"/>
  <c r="R13" i="226"/>
  <c r="R12" i="226"/>
  <c r="J29" i="226"/>
  <c r="J28" i="226"/>
  <c r="J27" i="226"/>
  <c r="J24" i="226"/>
  <c r="J23" i="226"/>
  <c r="J20" i="226"/>
  <c r="J16" i="226"/>
  <c r="J21" i="226"/>
  <c r="J22" i="226"/>
  <c r="J26" i="226"/>
  <c r="J19" i="226"/>
  <c r="J18" i="226"/>
  <c r="J25" i="226"/>
  <c r="J17" i="226"/>
  <c r="J11" i="226"/>
  <c r="J15" i="226"/>
  <c r="J14" i="226"/>
  <c r="J9" i="226"/>
  <c r="J10" i="226"/>
  <c r="J13" i="226"/>
  <c r="J12" i="226"/>
  <c r="BE14" i="234"/>
  <c r="BE13" i="234"/>
  <c r="BE12" i="234"/>
  <c r="BE11" i="234"/>
  <c r="BE10" i="234"/>
  <c r="BE9" i="234"/>
  <c r="BC14" i="234"/>
  <c r="BI14" i="234" s="1"/>
  <c r="BC13" i="234"/>
  <c r="BC12" i="234"/>
  <c r="BC11" i="234"/>
  <c r="BC10" i="234"/>
  <c r="BI10" i="234" s="1"/>
  <c r="BC9" i="234"/>
  <c r="BI9" i="234" s="1"/>
  <c r="Z14" i="234"/>
  <c r="Z13" i="234"/>
  <c r="Z12" i="234"/>
  <c r="Z11" i="234"/>
  <c r="Z10" i="234"/>
  <c r="Z9" i="234"/>
  <c r="R14" i="234"/>
  <c r="R13" i="234"/>
  <c r="R12" i="234"/>
  <c r="R11" i="234"/>
  <c r="R10" i="234"/>
  <c r="R9" i="234"/>
  <c r="J14" i="234"/>
  <c r="J13" i="234"/>
  <c r="J12" i="234"/>
  <c r="BD12" i="234" s="1"/>
  <c r="BJ12" i="234" s="1"/>
  <c r="J11" i="234"/>
  <c r="J10" i="234"/>
  <c r="J9" i="234"/>
  <c r="BE13" i="235"/>
  <c r="BE12" i="235"/>
  <c r="BE11" i="235"/>
  <c r="BE10" i="235"/>
  <c r="BE9" i="235"/>
  <c r="BC13" i="235"/>
  <c r="BC12" i="235"/>
  <c r="BC11" i="235"/>
  <c r="BI11" i="235" s="1"/>
  <c r="BC10" i="235"/>
  <c r="BC9" i="235"/>
  <c r="Z13" i="235"/>
  <c r="Z12" i="235"/>
  <c r="Z11" i="235"/>
  <c r="Z10" i="235"/>
  <c r="Z9" i="235"/>
  <c r="R13" i="235"/>
  <c r="R12" i="235"/>
  <c r="R11" i="235"/>
  <c r="R10" i="235"/>
  <c r="R9" i="235"/>
  <c r="J13" i="235"/>
  <c r="J12" i="235"/>
  <c r="J11" i="235"/>
  <c r="J10" i="235"/>
  <c r="BD10" i="235" s="1"/>
  <c r="BJ10" i="235" s="1"/>
  <c r="J9" i="235"/>
  <c r="BE32" i="233"/>
  <c r="BE30" i="233"/>
  <c r="BE29" i="233"/>
  <c r="BE27" i="233"/>
  <c r="BE25" i="233"/>
  <c r="BE21" i="233"/>
  <c r="BE31" i="233"/>
  <c r="BE28" i="233"/>
  <c r="BE26" i="233"/>
  <c r="BE24" i="233"/>
  <c r="BE23" i="233"/>
  <c r="BE22" i="233"/>
  <c r="BE20" i="233"/>
  <c r="BE19" i="233"/>
  <c r="BE18" i="233"/>
  <c r="BE17" i="233"/>
  <c r="BE14" i="233"/>
  <c r="BE16" i="233"/>
  <c r="BE15" i="233"/>
  <c r="BE13" i="233"/>
  <c r="BE12" i="233"/>
  <c r="BE10" i="233"/>
  <c r="BE11" i="233"/>
  <c r="BE9" i="233"/>
  <c r="BC32" i="233"/>
  <c r="BC30" i="233"/>
  <c r="BI30" i="233" s="1"/>
  <c r="BC29" i="233"/>
  <c r="BC27" i="233"/>
  <c r="BI27" i="233" s="1"/>
  <c r="BC25" i="233"/>
  <c r="BI25" i="233" s="1"/>
  <c r="BC21" i="233"/>
  <c r="BI21" i="233" s="1"/>
  <c r="BC31" i="233"/>
  <c r="BI31" i="233" s="1"/>
  <c r="BC28" i="233"/>
  <c r="BI28" i="233" s="1"/>
  <c r="BC26" i="233"/>
  <c r="BI26" i="233" s="1"/>
  <c r="BC24" i="233"/>
  <c r="BI24" i="233" s="1"/>
  <c r="BC23" i="233"/>
  <c r="BI23" i="233" s="1"/>
  <c r="BC22" i="233"/>
  <c r="BC20" i="233"/>
  <c r="BI20" i="233" s="1"/>
  <c r="BC19" i="233"/>
  <c r="BI19" i="233" s="1"/>
  <c r="BC18" i="233"/>
  <c r="BI18" i="233" s="1"/>
  <c r="BC17" i="233"/>
  <c r="BI17" i="233" s="1"/>
  <c r="BC14" i="233"/>
  <c r="BI14" i="233" s="1"/>
  <c r="BC16" i="233"/>
  <c r="BI16" i="233" s="1"/>
  <c r="BC15" i="233"/>
  <c r="BI15" i="233" s="1"/>
  <c r="BC13" i="233"/>
  <c r="BI13" i="233" s="1"/>
  <c r="BC12" i="233"/>
  <c r="BI12" i="233" s="1"/>
  <c r="BC10" i="233"/>
  <c r="BI10" i="233" s="1"/>
  <c r="BC11" i="233"/>
  <c r="BI11" i="233" s="1"/>
  <c r="BC9" i="233"/>
  <c r="BI9" i="233" s="1"/>
  <c r="Z32" i="233"/>
  <c r="Z30" i="233"/>
  <c r="Z29" i="233"/>
  <c r="Z27" i="233"/>
  <c r="Z25" i="233"/>
  <c r="Z21" i="233"/>
  <c r="Z31" i="233"/>
  <c r="Z28" i="233"/>
  <c r="Z26" i="233"/>
  <c r="Z24" i="233"/>
  <c r="Z23" i="233"/>
  <c r="Z22" i="233"/>
  <c r="Z20" i="233"/>
  <c r="Z19" i="233"/>
  <c r="Z18" i="233"/>
  <c r="Z17" i="233"/>
  <c r="Z14" i="233"/>
  <c r="Z16" i="233"/>
  <c r="Z15" i="233"/>
  <c r="Z13" i="233"/>
  <c r="Z12" i="233"/>
  <c r="Z10" i="233"/>
  <c r="Z11" i="233"/>
  <c r="Z9" i="233"/>
  <c r="R32" i="233"/>
  <c r="R30" i="233"/>
  <c r="R29" i="233"/>
  <c r="R27" i="233"/>
  <c r="R25" i="233"/>
  <c r="R21" i="233"/>
  <c r="R31" i="233"/>
  <c r="R28" i="233"/>
  <c r="R26" i="233"/>
  <c r="R24" i="233"/>
  <c r="R23" i="233"/>
  <c r="R22" i="233"/>
  <c r="R20" i="233"/>
  <c r="R19" i="233"/>
  <c r="R18" i="233"/>
  <c r="R17" i="233"/>
  <c r="R14" i="233"/>
  <c r="R16" i="233"/>
  <c r="R15" i="233"/>
  <c r="R13" i="233"/>
  <c r="R12" i="233"/>
  <c r="R10" i="233"/>
  <c r="R11" i="233"/>
  <c r="R9" i="233"/>
  <c r="J32" i="233"/>
  <c r="BD32" i="233" s="1"/>
  <c r="BJ32" i="233" s="1"/>
  <c r="J30" i="233"/>
  <c r="BD30" i="233" s="1"/>
  <c r="BJ30" i="233" s="1"/>
  <c r="J29" i="233"/>
  <c r="BD29" i="233" s="1"/>
  <c r="BJ29" i="233" s="1"/>
  <c r="J27" i="233"/>
  <c r="BD27" i="233" s="1"/>
  <c r="BJ27" i="233" s="1"/>
  <c r="J25" i="233"/>
  <c r="BD25" i="233" s="1"/>
  <c r="BJ25" i="233" s="1"/>
  <c r="J21" i="233"/>
  <c r="BD21" i="233" s="1"/>
  <c r="BJ21" i="233" s="1"/>
  <c r="J31" i="233"/>
  <c r="BD31" i="233" s="1"/>
  <c r="BJ31" i="233" s="1"/>
  <c r="J28" i="233"/>
  <c r="BD28" i="233" s="1"/>
  <c r="BJ28" i="233" s="1"/>
  <c r="J26" i="233"/>
  <c r="BD26" i="233" s="1"/>
  <c r="BJ26" i="233" s="1"/>
  <c r="J24" i="233"/>
  <c r="BD24" i="233" s="1"/>
  <c r="BJ24" i="233" s="1"/>
  <c r="J23" i="233"/>
  <c r="BD23" i="233" s="1"/>
  <c r="BJ23" i="233" s="1"/>
  <c r="J22" i="233"/>
  <c r="BD22" i="233" s="1"/>
  <c r="BJ22" i="233" s="1"/>
  <c r="J20" i="233"/>
  <c r="BD20" i="233" s="1"/>
  <c r="BJ20" i="233" s="1"/>
  <c r="J19" i="233"/>
  <c r="BD19" i="233" s="1"/>
  <c r="BJ19" i="233" s="1"/>
  <c r="J18" i="233"/>
  <c r="BD18" i="233" s="1"/>
  <c r="BJ18" i="233" s="1"/>
  <c r="J17" i="233"/>
  <c r="BD17" i="233" s="1"/>
  <c r="BJ17" i="233" s="1"/>
  <c r="J14" i="233"/>
  <c r="BD14" i="233" s="1"/>
  <c r="BJ14" i="233" s="1"/>
  <c r="J16" i="233"/>
  <c r="BD16" i="233" s="1"/>
  <c r="BJ16" i="233" s="1"/>
  <c r="J15" i="233"/>
  <c r="BD15" i="233" s="1"/>
  <c r="BJ15" i="233" s="1"/>
  <c r="J13" i="233"/>
  <c r="BD13" i="233" s="1"/>
  <c r="BJ13" i="233" s="1"/>
  <c r="J12" i="233"/>
  <c r="BD12" i="233" s="1"/>
  <c r="BJ12" i="233" s="1"/>
  <c r="J10" i="233"/>
  <c r="BD10" i="233" s="1"/>
  <c r="BJ10" i="233" s="1"/>
  <c r="J11" i="233"/>
  <c r="BD11" i="233" s="1"/>
  <c r="BJ11" i="233" s="1"/>
  <c r="J9" i="233"/>
  <c r="BD9" i="233" s="1"/>
  <c r="BJ9" i="233" s="1"/>
  <c r="BE37" i="222"/>
  <c r="BE36" i="222"/>
  <c r="BE35" i="222"/>
  <c r="BE34" i="222"/>
  <c r="BE33" i="222"/>
  <c r="BE32" i="222"/>
  <c r="BE29" i="222"/>
  <c r="BE28" i="222"/>
  <c r="BE26" i="222"/>
  <c r="BE31" i="222"/>
  <c r="BE24" i="222"/>
  <c r="BE30" i="222"/>
  <c r="BE23" i="222"/>
  <c r="BE25" i="222"/>
  <c r="BE19" i="222"/>
  <c r="BE11" i="222"/>
  <c r="BE20" i="222"/>
  <c r="BE21" i="222"/>
  <c r="BE16" i="222"/>
  <c r="BE18" i="222"/>
  <c r="BE17" i="222"/>
  <c r="BE22" i="222"/>
  <c r="BE14" i="222"/>
  <c r="BE27" i="222"/>
  <c r="BE13" i="222"/>
  <c r="BE12" i="222"/>
  <c r="BE15" i="222"/>
  <c r="BE10" i="222"/>
  <c r="BE9" i="222"/>
  <c r="BC37" i="222"/>
  <c r="BC36" i="222"/>
  <c r="BC35" i="222"/>
  <c r="BC34" i="222"/>
  <c r="BC33" i="222"/>
  <c r="BC32" i="222"/>
  <c r="BC29" i="222"/>
  <c r="BC28" i="222"/>
  <c r="BC26" i="222"/>
  <c r="BC31" i="222"/>
  <c r="BC24" i="222"/>
  <c r="BC30" i="222"/>
  <c r="BC23" i="222"/>
  <c r="BI23" i="222" s="1"/>
  <c r="BC25" i="222"/>
  <c r="BC19" i="222"/>
  <c r="BC11" i="222"/>
  <c r="BC20" i="222"/>
  <c r="BI20" i="222" s="1"/>
  <c r="BC21" i="222"/>
  <c r="BC16" i="222"/>
  <c r="BI16" i="222" s="1"/>
  <c r="BC18" i="222"/>
  <c r="BC17" i="222"/>
  <c r="BI17" i="222" s="1"/>
  <c r="BC22" i="222"/>
  <c r="BC14" i="222"/>
  <c r="BI14" i="222" s="1"/>
  <c r="BC27" i="222"/>
  <c r="BC13" i="222"/>
  <c r="BI13" i="222" s="1"/>
  <c r="BC12" i="222"/>
  <c r="BC15" i="222"/>
  <c r="BC10" i="222"/>
  <c r="BC9" i="222"/>
  <c r="BI9" i="222" s="1"/>
  <c r="Z37" i="222"/>
  <c r="Z36" i="222"/>
  <c r="Z35" i="222"/>
  <c r="Z34" i="222"/>
  <c r="Z33" i="222"/>
  <c r="Z32" i="222"/>
  <c r="Z29" i="222"/>
  <c r="Z28" i="222"/>
  <c r="Z26" i="222"/>
  <c r="Z31" i="222"/>
  <c r="Z24" i="222"/>
  <c r="Z30" i="222"/>
  <c r="Z23" i="222"/>
  <c r="Z25" i="222"/>
  <c r="Z19" i="222"/>
  <c r="Z11" i="222"/>
  <c r="Z20" i="222"/>
  <c r="Z21" i="222"/>
  <c r="Z16" i="222"/>
  <c r="Z18" i="222"/>
  <c r="Z17" i="222"/>
  <c r="Z22" i="222"/>
  <c r="Z14" i="222"/>
  <c r="Z27" i="222"/>
  <c r="Z13" i="222"/>
  <c r="Z12" i="222"/>
  <c r="Z15" i="222"/>
  <c r="Z10" i="222"/>
  <c r="Z9" i="222"/>
  <c r="R37" i="222"/>
  <c r="R36" i="222"/>
  <c r="R35" i="222"/>
  <c r="R34" i="222"/>
  <c r="R33" i="222"/>
  <c r="R32" i="222"/>
  <c r="R29" i="222"/>
  <c r="R28" i="222"/>
  <c r="R26" i="222"/>
  <c r="R31" i="222"/>
  <c r="R24" i="222"/>
  <c r="R30" i="222"/>
  <c r="R23" i="222"/>
  <c r="R25" i="222"/>
  <c r="R19" i="222"/>
  <c r="R11" i="222"/>
  <c r="R20" i="222"/>
  <c r="R21" i="222"/>
  <c r="R16" i="222"/>
  <c r="R18" i="222"/>
  <c r="R17" i="222"/>
  <c r="R22" i="222"/>
  <c r="R14" i="222"/>
  <c r="R27" i="222"/>
  <c r="R13" i="222"/>
  <c r="R12" i="222"/>
  <c r="R15" i="222"/>
  <c r="R10" i="222"/>
  <c r="R9" i="222"/>
  <c r="J37" i="222"/>
  <c r="J36" i="222"/>
  <c r="J35" i="222"/>
  <c r="J34" i="222"/>
  <c r="J33" i="222"/>
  <c r="J32" i="222"/>
  <c r="J29" i="222"/>
  <c r="J28" i="222"/>
  <c r="J26" i="222"/>
  <c r="J31" i="222"/>
  <c r="J24" i="222"/>
  <c r="J30" i="222"/>
  <c r="J23" i="222"/>
  <c r="J25" i="222"/>
  <c r="J19" i="222"/>
  <c r="J11" i="222"/>
  <c r="J20" i="222"/>
  <c r="J21" i="222"/>
  <c r="J16" i="222"/>
  <c r="J18" i="222"/>
  <c r="J17" i="222"/>
  <c r="J22" i="222"/>
  <c r="J14" i="222"/>
  <c r="J27" i="222"/>
  <c r="J13" i="222"/>
  <c r="J12" i="222"/>
  <c r="J15" i="222"/>
  <c r="J10" i="222"/>
  <c r="J9" i="222"/>
  <c r="BE20" i="232"/>
  <c r="BE21" i="232"/>
  <c r="BE19" i="232"/>
  <c r="BE16" i="232"/>
  <c r="BE18" i="232"/>
  <c r="BE10" i="232"/>
  <c r="BE9" i="232"/>
  <c r="BE17" i="232"/>
  <c r="BE15" i="232"/>
  <c r="BE13" i="232"/>
  <c r="BE14" i="232"/>
  <c r="BE11" i="232"/>
  <c r="BE12" i="232"/>
  <c r="BC20" i="232"/>
  <c r="BC21" i="232"/>
  <c r="BC19" i="232"/>
  <c r="BC16" i="232"/>
  <c r="BC18" i="232"/>
  <c r="BC10" i="232"/>
  <c r="BC9" i="232"/>
  <c r="BC17" i="232"/>
  <c r="BC15" i="232"/>
  <c r="BI15" i="232" s="1"/>
  <c r="BC13" i="232"/>
  <c r="BI13" i="232" s="1"/>
  <c r="BC14" i="232"/>
  <c r="BI14" i="232" s="1"/>
  <c r="BC11" i="232"/>
  <c r="BC12" i="232"/>
  <c r="BI12" i="232" s="1"/>
  <c r="Z20" i="232"/>
  <c r="Z21" i="232"/>
  <c r="Z19" i="232"/>
  <c r="Z16" i="232"/>
  <c r="Z18" i="232"/>
  <c r="Z10" i="232"/>
  <c r="Z9" i="232"/>
  <c r="Z17" i="232"/>
  <c r="Z15" i="232"/>
  <c r="Z13" i="232"/>
  <c r="Z14" i="232"/>
  <c r="Z11" i="232"/>
  <c r="Z12" i="232"/>
  <c r="R20" i="232"/>
  <c r="R21" i="232"/>
  <c r="R19" i="232"/>
  <c r="R16" i="232"/>
  <c r="R18" i="232"/>
  <c r="R10" i="232"/>
  <c r="R9" i="232"/>
  <c r="R17" i="232"/>
  <c r="R15" i="232"/>
  <c r="R13" i="232"/>
  <c r="R14" i="232"/>
  <c r="R11" i="232"/>
  <c r="R12" i="232"/>
  <c r="J20" i="232"/>
  <c r="J21" i="232"/>
  <c r="J19" i="232"/>
  <c r="BD19" i="232" s="1"/>
  <c r="BJ19" i="232" s="1"/>
  <c r="J16" i="232"/>
  <c r="J18" i="232"/>
  <c r="J10" i="232"/>
  <c r="J9" i="232"/>
  <c r="BD9" i="232" s="1"/>
  <c r="BJ9" i="232" s="1"/>
  <c r="J17" i="232"/>
  <c r="J15" i="232"/>
  <c r="J13" i="232"/>
  <c r="J14" i="232"/>
  <c r="BD14" i="232" s="1"/>
  <c r="BJ14" i="232" s="1"/>
  <c r="J11" i="232"/>
  <c r="J12" i="232"/>
  <c r="BE27" i="231"/>
  <c r="BE26" i="231"/>
  <c r="BE24" i="231"/>
  <c r="BE25" i="231"/>
  <c r="BE23" i="231"/>
  <c r="BE22" i="231"/>
  <c r="BE12" i="231"/>
  <c r="BE21" i="231"/>
  <c r="BE15" i="231"/>
  <c r="BE17" i="231"/>
  <c r="BE19" i="231"/>
  <c r="BE18" i="231"/>
  <c r="BE20" i="231"/>
  <c r="BE14" i="231"/>
  <c r="BE10" i="231"/>
  <c r="BE16" i="231"/>
  <c r="BE13" i="231"/>
  <c r="BE11" i="231"/>
  <c r="BE9" i="231"/>
  <c r="BC27" i="231"/>
  <c r="BI27" i="231" s="1"/>
  <c r="BC26" i="231"/>
  <c r="BC24" i="231"/>
  <c r="BC25" i="231"/>
  <c r="BC23" i="231"/>
  <c r="BI23" i="231" s="1"/>
  <c r="BC22" i="231"/>
  <c r="BC12" i="231"/>
  <c r="BI12" i="231" s="1"/>
  <c r="BC21" i="231"/>
  <c r="BC15" i="231"/>
  <c r="BI15" i="231" s="1"/>
  <c r="BC17" i="231"/>
  <c r="BC19" i="231"/>
  <c r="BI19" i="231" s="1"/>
  <c r="BC18" i="231"/>
  <c r="BC20" i="231"/>
  <c r="BI20" i="231" s="1"/>
  <c r="BC14" i="231"/>
  <c r="BC10" i="231"/>
  <c r="BI10" i="231" s="1"/>
  <c r="BC16" i="231"/>
  <c r="BC13" i="231"/>
  <c r="BI13" i="231" s="1"/>
  <c r="BC11" i="231"/>
  <c r="BC9" i="231"/>
  <c r="BI9" i="231" s="1"/>
  <c r="Z27" i="231"/>
  <c r="Z26" i="231"/>
  <c r="Z24" i="231"/>
  <c r="Z25" i="231"/>
  <c r="Z23" i="231"/>
  <c r="Z22" i="231"/>
  <c r="Z12" i="231"/>
  <c r="Z21" i="231"/>
  <c r="Z15" i="231"/>
  <c r="Z17" i="231"/>
  <c r="Z19" i="231"/>
  <c r="Z18" i="231"/>
  <c r="Z20" i="231"/>
  <c r="Z14" i="231"/>
  <c r="Z10" i="231"/>
  <c r="Z16" i="231"/>
  <c r="Z13" i="231"/>
  <c r="Z11" i="231"/>
  <c r="Z9" i="231"/>
  <c r="R27" i="231"/>
  <c r="R26" i="231"/>
  <c r="R24" i="231"/>
  <c r="R25" i="231"/>
  <c r="R23" i="231"/>
  <c r="R22" i="231"/>
  <c r="R12" i="231"/>
  <c r="R21" i="231"/>
  <c r="R15" i="231"/>
  <c r="R17" i="231"/>
  <c r="R19" i="231"/>
  <c r="R18" i="231"/>
  <c r="R20" i="231"/>
  <c r="R14" i="231"/>
  <c r="R10" i="231"/>
  <c r="R16" i="231"/>
  <c r="R13" i="231"/>
  <c r="R11" i="231"/>
  <c r="R9" i="231"/>
  <c r="J27" i="231"/>
  <c r="J26" i="231"/>
  <c r="J24" i="231"/>
  <c r="J25" i="231"/>
  <c r="J23" i="231"/>
  <c r="J22" i="231"/>
  <c r="J12" i="231"/>
  <c r="J21" i="231"/>
  <c r="J15" i="231"/>
  <c r="J17" i="231"/>
  <c r="J19" i="231"/>
  <c r="J18" i="231"/>
  <c r="J20" i="231"/>
  <c r="J14" i="231"/>
  <c r="J10" i="231"/>
  <c r="J16" i="231"/>
  <c r="J13" i="231"/>
  <c r="J11" i="231"/>
  <c r="J9" i="231"/>
  <c r="BE42" i="219"/>
  <c r="BE41" i="219"/>
  <c r="BE40" i="219"/>
  <c r="BE39" i="219"/>
  <c r="BE38" i="219"/>
  <c r="BE33" i="219"/>
  <c r="BE32" i="219"/>
  <c r="BE31" i="219"/>
  <c r="BE30" i="219"/>
  <c r="BE29" i="219"/>
  <c r="BE37" i="219"/>
  <c r="BE25" i="219"/>
  <c r="BE36" i="219"/>
  <c r="BE28" i="219"/>
  <c r="BE35" i="219"/>
  <c r="BE34" i="219"/>
  <c r="BE24" i="219"/>
  <c r="BE12" i="219"/>
  <c r="BE9" i="219"/>
  <c r="BE27" i="219"/>
  <c r="BE26" i="219"/>
  <c r="BE23" i="219"/>
  <c r="BE22" i="219"/>
  <c r="BE18" i="219"/>
  <c r="BE21" i="219"/>
  <c r="BE15" i="219"/>
  <c r="BE20" i="219"/>
  <c r="BE14" i="219"/>
  <c r="BE17" i="219"/>
  <c r="BE19" i="219"/>
  <c r="BE16" i="219"/>
  <c r="BE11" i="219"/>
  <c r="BE10" i="219"/>
  <c r="BE13" i="219"/>
  <c r="BC42" i="219"/>
  <c r="BI42" i="219" s="1"/>
  <c r="BC41" i="219"/>
  <c r="BC40" i="219"/>
  <c r="BC39" i="219"/>
  <c r="BC38" i="219"/>
  <c r="BI38" i="219" s="1"/>
  <c r="BC33" i="219"/>
  <c r="BC32" i="219"/>
  <c r="BC31" i="219"/>
  <c r="BC30" i="219"/>
  <c r="BI30" i="219" s="1"/>
  <c r="BC29" i="219"/>
  <c r="BC37" i="219"/>
  <c r="BC25" i="219"/>
  <c r="BC36" i="219"/>
  <c r="BI36" i="219" s="1"/>
  <c r="BC28" i="219"/>
  <c r="BC35" i="219"/>
  <c r="BC34" i="219"/>
  <c r="BC24" i="219"/>
  <c r="BI24" i="219" s="1"/>
  <c r="BC12" i="219"/>
  <c r="BC9" i="219"/>
  <c r="BC27" i="219"/>
  <c r="BC26" i="219"/>
  <c r="BI26" i="219" s="1"/>
  <c r="BC23" i="219"/>
  <c r="BC22" i="219"/>
  <c r="BC18" i="219"/>
  <c r="BC21" i="219"/>
  <c r="BI21" i="219" s="1"/>
  <c r="BC15" i="219"/>
  <c r="BC20" i="219"/>
  <c r="BC14" i="219"/>
  <c r="BC17" i="219"/>
  <c r="BI17" i="219" s="1"/>
  <c r="BC19" i="219"/>
  <c r="BC16" i="219"/>
  <c r="BC11" i="219"/>
  <c r="BC10" i="219"/>
  <c r="BI10" i="219" s="1"/>
  <c r="BC13" i="219"/>
  <c r="Z42" i="219"/>
  <c r="Z41" i="219"/>
  <c r="Z40" i="219"/>
  <c r="Z39" i="219"/>
  <c r="Z38" i="219"/>
  <c r="Z33" i="219"/>
  <c r="Z32" i="219"/>
  <c r="Z31" i="219"/>
  <c r="Z30" i="219"/>
  <c r="Z29" i="219"/>
  <c r="Z37" i="219"/>
  <c r="Z25" i="219"/>
  <c r="Z36" i="219"/>
  <c r="Z28" i="219"/>
  <c r="Z35" i="219"/>
  <c r="Z34" i="219"/>
  <c r="Z24" i="219"/>
  <c r="Z12" i="219"/>
  <c r="Z9" i="219"/>
  <c r="Z27" i="219"/>
  <c r="Z26" i="219"/>
  <c r="Z23" i="219"/>
  <c r="Z22" i="219"/>
  <c r="Z18" i="219"/>
  <c r="Z21" i="219"/>
  <c r="Z15" i="219"/>
  <c r="Z20" i="219"/>
  <c r="Z14" i="219"/>
  <c r="Z17" i="219"/>
  <c r="Z19" i="219"/>
  <c r="Z16" i="219"/>
  <c r="Z11" i="219"/>
  <c r="Z10" i="219"/>
  <c r="Z13" i="219"/>
  <c r="R42" i="219"/>
  <c r="R41" i="219"/>
  <c r="R40" i="219"/>
  <c r="R39" i="219"/>
  <c r="R38" i="219"/>
  <c r="R33" i="219"/>
  <c r="R32" i="219"/>
  <c r="R31" i="219"/>
  <c r="R30" i="219"/>
  <c r="R29" i="219"/>
  <c r="R37" i="219"/>
  <c r="R25" i="219"/>
  <c r="R36" i="219"/>
  <c r="R28" i="219"/>
  <c r="R35" i="219"/>
  <c r="R34" i="219"/>
  <c r="R24" i="219"/>
  <c r="R12" i="219"/>
  <c r="R9" i="219"/>
  <c r="R27" i="219"/>
  <c r="R26" i="219"/>
  <c r="R23" i="219"/>
  <c r="R22" i="219"/>
  <c r="R18" i="219"/>
  <c r="R21" i="219"/>
  <c r="R15" i="219"/>
  <c r="R20" i="219"/>
  <c r="R14" i="219"/>
  <c r="R17" i="219"/>
  <c r="R19" i="219"/>
  <c r="R16" i="219"/>
  <c r="R11" i="219"/>
  <c r="R10" i="219"/>
  <c r="R13" i="219"/>
  <c r="J42" i="219"/>
  <c r="J41" i="219"/>
  <c r="J40" i="219"/>
  <c r="BD40" i="219" s="1"/>
  <c r="BJ40" i="219" s="1"/>
  <c r="J39" i="219"/>
  <c r="J38" i="219"/>
  <c r="J33" i="219"/>
  <c r="J32" i="219"/>
  <c r="BD32" i="219" s="1"/>
  <c r="BJ32" i="219" s="1"/>
  <c r="J31" i="219"/>
  <c r="J30" i="219"/>
  <c r="J29" i="219"/>
  <c r="J37" i="219"/>
  <c r="BD37" i="219" s="1"/>
  <c r="BJ37" i="219" s="1"/>
  <c r="J25" i="219"/>
  <c r="J36" i="219"/>
  <c r="J28" i="219"/>
  <c r="J35" i="219"/>
  <c r="BD35" i="219" s="1"/>
  <c r="BJ35" i="219" s="1"/>
  <c r="J34" i="219"/>
  <c r="J24" i="219"/>
  <c r="J12" i="219"/>
  <c r="J9" i="219"/>
  <c r="BD9" i="219" s="1"/>
  <c r="BJ9" i="219" s="1"/>
  <c r="J27" i="219"/>
  <c r="J26" i="219"/>
  <c r="J23" i="219"/>
  <c r="J22" i="219"/>
  <c r="BD22" i="219" s="1"/>
  <c r="BJ22" i="219" s="1"/>
  <c r="J18" i="219"/>
  <c r="J21" i="219"/>
  <c r="J15" i="219"/>
  <c r="J20" i="219"/>
  <c r="BD20" i="219" s="1"/>
  <c r="BJ20" i="219" s="1"/>
  <c r="J14" i="219"/>
  <c r="J17" i="219"/>
  <c r="J19" i="219"/>
  <c r="J16" i="219"/>
  <c r="BD16" i="219" s="1"/>
  <c r="BJ16" i="219" s="1"/>
  <c r="J11" i="219"/>
  <c r="J10" i="219"/>
  <c r="J13" i="219"/>
  <c r="J4" i="5"/>
  <c r="I4" i="5"/>
  <c r="BD9" i="226" l="1"/>
  <c r="BJ9" i="226" s="1"/>
  <c r="BD17" i="226"/>
  <c r="BJ17" i="226" s="1"/>
  <c r="BD26" i="226"/>
  <c r="BJ26" i="226" s="1"/>
  <c r="BD20" i="226"/>
  <c r="BJ20" i="226" s="1"/>
  <c r="BD28" i="226"/>
  <c r="BJ28" i="226" s="1"/>
  <c r="BD12" i="226"/>
  <c r="BJ12" i="226" s="1"/>
  <c r="BD14" i="226"/>
  <c r="BJ14" i="226" s="1"/>
  <c r="BD25" i="226"/>
  <c r="BJ25" i="226" s="1"/>
  <c r="BD22" i="226"/>
  <c r="BJ22" i="226" s="1"/>
  <c r="BD23" i="226"/>
  <c r="BJ23" i="226" s="1"/>
  <c r="BD29" i="226"/>
  <c r="BJ29" i="226" s="1"/>
  <c r="BI18" i="226"/>
  <c r="BI21" i="226"/>
  <c r="BD13" i="226"/>
  <c r="BJ13" i="226" s="1"/>
  <c r="BD15" i="226"/>
  <c r="BJ15" i="226" s="1"/>
  <c r="BD18" i="226"/>
  <c r="BJ18" i="226" s="1"/>
  <c r="BD21" i="226"/>
  <c r="BJ21" i="226" s="1"/>
  <c r="BD24" i="226"/>
  <c r="BJ24" i="226" s="1"/>
  <c r="BI15" i="226"/>
  <c r="BD10" i="226"/>
  <c r="BJ10" i="226" s="1"/>
  <c r="BD11" i="226"/>
  <c r="BJ11" i="226" s="1"/>
  <c r="BD19" i="226"/>
  <c r="BJ19" i="226" s="1"/>
  <c r="BD16" i="226"/>
  <c r="BJ16" i="226" s="1"/>
  <c r="BD27" i="226"/>
  <c r="BJ27" i="226" s="1"/>
  <c r="BI9" i="226"/>
  <c r="BI17" i="226"/>
  <c r="BI26" i="226"/>
  <c r="BI20" i="226"/>
  <c r="BI13" i="226"/>
  <c r="BI29" i="226"/>
  <c r="BI28" i="226"/>
  <c r="BI24" i="226"/>
  <c r="BI25" i="226"/>
  <c r="BD9" i="234"/>
  <c r="BJ9" i="234" s="1"/>
  <c r="BD13" i="234"/>
  <c r="BJ13" i="234" s="1"/>
  <c r="BI11" i="234"/>
  <c r="BD10" i="234"/>
  <c r="BJ10" i="234" s="1"/>
  <c r="BD14" i="234"/>
  <c r="BJ14" i="234" s="1"/>
  <c r="BD11" i="234"/>
  <c r="BJ11" i="234" s="1"/>
  <c r="BI13" i="234"/>
  <c r="BI12" i="234"/>
  <c r="BI9" i="235"/>
  <c r="BD11" i="235"/>
  <c r="BJ11" i="235" s="1"/>
  <c r="BD12" i="235"/>
  <c r="BJ12" i="235" s="1"/>
  <c r="BD9" i="235"/>
  <c r="BJ9" i="235" s="1"/>
  <c r="BD13" i="235"/>
  <c r="BJ13" i="235" s="1"/>
  <c r="BI10" i="235"/>
  <c r="BI12" i="235"/>
  <c r="BI13" i="235"/>
  <c r="BI22" i="233"/>
  <c r="BI32" i="233"/>
  <c r="BI29" i="233"/>
  <c r="BD12" i="222"/>
  <c r="BJ12" i="222" s="1"/>
  <c r="BD22" i="222"/>
  <c r="BJ22" i="222" s="1"/>
  <c r="BD21" i="222"/>
  <c r="BJ21" i="222" s="1"/>
  <c r="BD25" i="222"/>
  <c r="BJ25" i="222" s="1"/>
  <c r="BD31" i="222"/>
  <c r="BJ31" i="222" s="1"/>
  <c r="BD32" i="222"/>
  <c r="BJ32" i="222" s="1"/>
  <c r="BD36" i="222"/>
  <c r="BJ36" i="222" s="1"/>
  <c r="BD9" i="222"/>
  <c r="BJ9" i="222" s="1"/>
  <c r="BD13" i="222"/>
  <c r="BJ13" i="222" s="1"/>
  <c r="BD17" i="222"/>
  <c r="BJ17" i="222" s="1"/>
  <c r="BD20" i="222"/>
  <c r="BJ20" i="222" s="1"/>
  <c r="BD23" i="222"/>
  <c r="BJ23" i="222" s="1"/>
  <c r="BD26" i="222"/>
  <c r="BJ26" i="222" s="1"/>
  <c r="BD33" i="222"/>
  <c r="BJ33" i="222" s="1"/>
  <c r="BD37" i="222"/>
  <c r="BJ37" i="222" s="1"/>
  <c r="BI10" i="222"/>
  <c r="BI18" i="222"/>
  <c r="BI11" i="222"/>
  <c r="BI30" i="222"/>
  <c r="BI28" i="222"/>
  <c r="BI34" i="222"/>
  <c r="BD10" i="222"/>
  <c r="BJ10" i="222" s="1"/>
  <c r="BD27" i="222"/>
  <c r="BJ27" i="222" s="1"/>
  <c r="BD18" i="222"/>
  <c r="BJ18" i="222" s="1"/>
  <c r="BD11" i="222"/>
  <c r="BJ11" i="222" s="1"/>
  <c r="BD30" i="222"/>
  <c r="BJ30" i="222" s="1"/>
  <c r="BD28" i="222"/>
  <c r="BJ28" i="222" s="1"/>
  <c r="BD34" i="222"/>
  <c r="BJ34" i="222" s="1"/>
  <c r="BD15" i="222"/>
  <c r="BJ15" i="222" s="1"/>
  <c r="BD14" i="222"/>
  <c r="BJ14" i="222" s="1"/>
  <c r="BD16" i="222"/>
  <c r="BJ16" i="222" s="1"/>
  <c r="BD19" i="222"/>
  <c r="BJ19" i="222" s="1"/>
  <c r="BD24" i="222"/>
  <c r="BJ24" i="222" s="1"/>
  <c r="BD29" i="222"/>
  <c r="BJ29" i="222" s="1"/>
  <c r="BD35" i="222"/>
  <c r="BJ35" i="222" s="1"/>
  <c r="BI12" i="222"/>
  <c r="BI21" i="222"/>
  <c r="BI22" i="222"/>
  <c r="BI25" i="222"/>
  <c r="BI31" i="222"/>
  <c r="BI36" i="222"/>
  <c r="BI15" i="222"/>
  <c r="BI19" i="222"/>
  <c r="BI24" i="222"/>
  <c r="BI29" i="222"/>
  <c r="BI35" i="222"/>
  <c r="BI37" i="222"/>
  <c r="BI33" i="222"/>
  <c r="BI32" i="222"/>
  <c r="BI26" i="222"/>
  <c r="BI27" i="222"/>
  <c r="BD13" i="232"/>
  <c r="BJ13" i="232" s="1"/>
  <c r="BD10" i="232"/>
  <c r="BJ10" i="232" s="1"/>
  <c r="BD21" i="232"/>
  <c r="BJ21" i="232" s="1"/>
  <c r="BD12" i="232"/>
  <c r="BJ12" i="232" s="1"/>
  <c r="BD15" i="232"/>
  <c r="BJ15" i="232" s="1"/>
  <c r="BD18" i="232"/>
  <c r="BJ18" i="232" s="1"/>
  <c r="BD20" i="232"/>
  <c r="BJ20" i="232" s="1"/>
  <c r="BD11" i="232"/>
  <c r="BJ11" i="232" s="1"/>
  <c r="BD17" i="232"/>
  <c r="BJ17" i="232" s="1"/>
  <c r="BD16" i="232"/>
  <c r="BJ16" i="232" s="1"/>
  <c r="BI9" i="232"/>
  <c r="BI11" i="232"/>
  <c r="BI17" i="232"/>
  <c r="BI16" i="232"/>
  <c r="BI10" i="232"/>
  <c r="BI21" i="232"/>
  <c r="BI19" i="232"/>
  <c r="BI20" i="232"/>
  <c r="BI18" i="232"/>
  <c r="BD9" i="231"/>
  <c r="BJ9" i="231" s="1"/>
  <c r="BD10" i="231"/>
  <c r="BJ10" i="231" s="1"/>
  <c r="BD19" i="231"/>
  <c r="BJ19" i="231" s="1"/>
  <c r="BI16" i="231"/>
  <c r="BI18" i="231"/>
  <c r="BD11" i="231"/>
  <c r="BJ11" i="231" s="1"/>
  <c r="BD14" i="231"/>
  <c r="BJ14" i="231" s="1"/>
  <c r="BD17" i="231"/>
  <c r="BJ17" i="231" s="1"/>
  <c r="BD22" i="231"/>
  <c r="BJ22" i="231" s="1"/>
  <c r="BD26" i="231"/>
  <c r="BJ26" i="231" s="1"/>
  <c r="BD13" i="231"/>
  <c r="BJ13" i="231" s="1"/>
  <c r="BD20" i="231"/>
  <c r="BJ20" i="231" s="1"/>
  <c r="BD15" i="231"/>
  <c r="BJ15" i="231" s="1"/>
  <c r="BD23" i="231"/>
  <c r="BJ23" i="231" s="1"/>
  <c r="BD27" i="231"/>
  <c r="BJ27" i="231" s="1"/>
  <c r="BI11" i="231"/>
  <c r="BI14" i="231"/>
  <c r="BI17" i="231"/>
  <c r="BD16" i="231"/>
  <c r="BJ16" i="231" s="1"/>
  <c r="BD18" i="231"/>
  <c r="BJ18" i="231" s="1"/>
  <c r="BD21" i="231"/>
  <c r="BJ21" i="231" s="1"/>
  <c r="BD25" i="231"/>
  <c r="BJ25" i="231" s="1"/>
  <c r="BI21" i="231"/>
  <c r="BD12" i="231"/>
  <c r="BJ12" i="231" s="1"/>
  <c r="BD24" i="231"/>
  <c r="BJ24" i="231" s="1"/>
  <c r="BI26" i="231"/>
  <c r="BI24" i="231"/>
  <c r="BI25" i="231"/>
  <c r="BI22" i="231"/>
  <c r="BD10" i="219"/>
  <c r="BJ10" i="219" s="1"/>
  <c r="BD17" i="219"/>
  <c r="BJ17" i="219" s="1"/>
  <c r="BD21" i="219"/>
  <c r="BJ21" i="219" s="1"/>
  <c r="BD26" i="219"/>
  <c r="BJ26" i="219" s="1"/>
  <c r="BD24" i="219"/>
  <c r="BJ24" i="219" s="1"/>
  <c r="BD36" i="219"/>
  <c r="BJ36" i="219" s="1"/>
  <c r="BD30" i="219"/>
  <c r="BJ30" i="219" s="1"/>
  <c r="BD38" i="219"/>
  <c r="BJ38" i="219" s="1"/>
  <c r="BD42" i="219"/>
  <c r="BJ42" i="219" s="1"/>
  <c r="BI16" i="219"/>
  <c r="BI20" i="219"/>
  <c r="BI22" i="219"/>
  <c r="BI9" i="219"/>
  <c r="BI35" i="219"/>
  <c r="BI37" i="219"/>
  <c r="BI32" i="219"/>
  <c r="BI40" i="219"/>
  <c r="BD11" i="219"/>
  <c r="BJ11" i="219" s="1"/>
  <c r="BD14" i="219"/>
  <c r="BJ14" i="219" s="1"/>
  <c r="BD18" i="219"/>
  <c r="BJ18" i="219" s="1"/>
  <c r="BD27" i="219"/>
  <c r="BJ27" i="219" s="1"/>
  <c r="BD34" i="219"/>
  <c r="BJ34" i="219" s="1"/>
  <c r="BD25" i="219"/>
  <c r="BJ25" i="219" s="1"/>
  <c r="BD31" i="219"/>
  <c r="BJ31" i="219" s="1"/>
  <c r="BD39" i="219"/>
  <c r="BJ39" i="219" s="1"/>
  <c r="BI13" i="219"/>
  <c r="BI19" i="219"/>
  <c r="BI15" i="219"/>
  <c r="BI23" i="219"/>
  <c r="BI12" i="219"/>
  <c r="BI28" i="219"/>
  <c r="BI29" i="219"/>
  <c r="BI33" i="219"/>
  <c r="BI41" i="219"/>
  <c r="BD13" i="219"/>
  <c r="BJ13" i="219" s="1"/>
  <c r="BD19" i="219"/>
  <c r="BJ19" i="219" s="1"/>
  <c r="BD15" i="219"/>
  <c r="BJ15" i="219" s="1"/>
  <c r="BD23" i="219"/>
  <c r="BJ23" i="219" s="1"/>
  <c r="BD12" i="219"/>
  <c r="BJ12" i="219" s="1"/>
  <c r="BD28" i="219"/>
  <c r="BJ28" i="219" s="1"/>
  <c r="BD29" i="219"/>
  <c r="BJ29" i="219" s="1"/>
  <c r="BD33" i="219"/>
  <c r="BJ33" i="219" s="1"/>
  <c r="BD41" i="219"/>
  <c r="BJ41" i="219" s="1"/>
  <c r="BI11" i="219"/>
  <c r="BI14" i="219"/>
  <c r="BI18" i="219"/>
  <c r="BI27" i="219"/>
  <c r="BI25" i="219"/>
  <c r="BI39" i="219"/>
  <c r="BI31" i="219"/>
  <c r="BI34" i="219"/>
  <c r="AU7" i="238"/>
  <c r="AM7" i="238"/>
  <c r="AE7" i="238"/>
  <c r="W7" i="238"/>
  <c r="O7" i="238"/>
  <c r="G7" i="238"/>
  <c r="AU6" i="238"/>
  <c r="AM6" i="238"/>
  <c r="AE6" i="238"/>
  <c r="W6" i="238"/>
  <c r="O6" i="238"/>
  <c r="G6" i="238"/>
  <c r="O5" i="238"/>
  <c r="O4" i="238"/>
  <c r="BE2" i="238" s="1"/>
  <c r="BL3" i="238"/>
  <c r="C3" i="238"/>
  <c r="BC2" i="238"/>
  <c r="AX2" i="238"/>
  <c r="AP2" i="238"/>
  <c r="AH2" i="238"/>
  <c r="Z2" i="238"/>
  <c r="R2" i="238"/>
  <c r="J2" i="238"/>
  <c r="D2" i="238"/>
  <c r="AU7" i="237"/>
  <c r="AM7" i="237"/>
  <c r="AE7" i="237"/>
  <c r="W7" i="237"/>
  <c r="O7" i="237"/>
  <c r="G7" i="237"/>
  <c r="AU6" i="237"/>
  <c r="AM6" i="237"/>
  <c r="AE6" i="237"/>
  <c r="W6" i="237"/>
  <c r="O6" i="237"/>
  <c r="G6" i="237"/>
  <c r="O5" i="237"/>
  <c r="O4" i="237"/>
  <c r="BE2" i="237" s="1"/>
  <c r="BL3" i="237"/>
  <c r="C3" i="237"/>
  <c r="BC2" i="237"/>
  <c r="AX2" i="237"/>
  <c r="AP2" i="237"/>
  <c r="AH2" i="237"/>
  <c r="Z2" i="237"/>
  <c r="R2" i="237"/>
  <c r="BD2" i="237" s="1"/>
  <c r="BJ2" i="237" s="1"/>
  <c r="J2" i="237"/>
  <c r="D2" i="237"/>
  <c r="BD2" i="238" l="1"/>
  <c r="BJ2" i="238" s="1"/>
  <c r="BF2" i="237"/>
  <c r="BI2" i="237" s="1"/>
  <c r="BF2" i="238"/>
  <c r="BI2" i="238" s="1"/>
  <c r="AU7" i="235"/>
  <c r="AM7" i="235"/>
  <c r="AE7" i="235"/>
  <c r="W7" i="235"/>
  <c r="O7" i="235"/>
  <c r="G7" i="235"/>
  <c r="AU6" i="235"/>
  <c r="AM6" i="235"/>
  <c r="AE6" i="235"/>
  <c r="W6" i="235"/>
  <c r="O6" i="235"/>
  <c r="G6" i="235"/>
  <c r="O5" i="235"/>
  <c r="O4" i="235"/>
  <c r="BF2" i="235" s="1"/>
  <c r="BL3" i="235"/>
  <c r="C3" i="235"/>
  <c r="BC2" i="235"/>
  <c r="AX2" i="235"/>
  <c r="AP2" i="235"/>
  <c r="AH2" i="235"/>
  <c r="Z2" i="235"/>
  <c r="R2" i="235"/>
  <c r="J2" i="235"/>
  <c r="D2" i="235"/>
  <c r="AU7" i="234"/>
  <c r="AM7" i="234"/>
  <c r="AE7" i="234"/>
  <c r="W7" i="234"/>
  <c r="O7" i="234"/>
  <c r="G7" i="234"/>
  <c r="AU6" i="234"/>
  <c r="AM6" i="234"/>
  <c r="AE6" i="234"/>
  <c r="W6" i="234"/>
  <c r="O6" i="234"/>
  <c r="G6" i="234"/>
  <c r="O5" i="234"/>
  <c r="O4" i="234"/>
  <c r="BF2" i="234" s="1"/>
  <c r="BL3" i="234"/>
  <c r="C3" i="234"/>
  <c r="BC2" i="234"/>
  <c r="AX2" i="234"/>
  <c r="AP2" i="234"/>
  <c r="AH2" i="234"/>
  <c r="Z2" i="234"/>
  <c r="R2" i="234"/>
  <c r="J2" i="234"/>
  <c r="D2" i="234"/>
  <c r="AU7" i="233"/>
  <c r="AM7" i="233"/>
  <c r="AE7" i="233"/>
  <c r="W7" i="233"/>
  <c r="O7" i="233"/>
  <c r="G7" i="233"/>
  <c r="AU6" i="233"/>
  <c r="AM6" i="233"/>
  <c r="AE6" i="233"/>
  <c r="W6" i="233"/>
  <c r="O6" i="233"/>
  <c r="G6" i="233"/>
  <c r="O5" i="233"/>
  <c r="O4" i="233"/>
  <c r="BE2" i="233" s="1"/>
  <c r="BL3" i="233"/>
  <c r="C3" i="233"/>
  <c r="BC2" i="233"/>
  <c r="AX2" i="233"/>
  <c r="AP2" i="233"/>
  <c r="AH2" i="233"/>
  <c r="Z2" i="233"/>
  <c r="R2" i="233"/>
  <c r="J2" i="233"/>
  <c r="D2" i="233"/>
  <c r="AU7" i="232"/>
  <c r="AM7" i="232"/>
  <c r="AE7" i="232"/>
  <c r="W7" i="232"/>
  <c r="O7" i="232"/>
  <c r="G7" i="232"/>
  <c r="AU6" i="232"/>
  <c r="AM6" i="232"/>
  <c r="AE6" i="232"/>
  <c r="W6" i="232"/>
  <c r="O6" i="232"/>
  <c r="G6" i="232"/>
  <c r="O5" i="232"/>
  <c r="O4" i="232"/>
  <c r="BE2" i="232" s="1"/>
  <c r="BL3" i="232"/>
  <c r="C3" i="232"/>
  <c r="BC2" i="232"/>
  <c r="AX2" i="232"/>
  <c r="AP2" i="232"/>
  <c r="AH2" i="232"/>
  <c r="Z2" i="232"/>
  <c r="R2" i="232"/>
  <c r="J2" i="232"/>
  <c r="D2" i="232"/>
  <c r="AU7" i="231"/>
  <c r="AM7" i="231"/>
  <c r="AE7" i="231"/>
  <c r="W7" i="231"/>
  <c r="O7" i="231"/>
  <c r="G7" i="231"/>
  <c r="AU6" i="231"/>
  <c r="AM6" i="231"/>
  <c r="AE6" i="231"/>
  <c r="W6" i="231"/>
  <c r="O6" i="231"/>
  <c r="G6" i="231"/>
  <c r="O5" i="231"/>
  <c r="O4" i="231"/>
  <c r="BF2" i="231" s="1"/>
  <c r="BL3" i="231"/>
  <c r="C3" i="231"/>
  <c r="BC2" i="231"/>
  <c r="AX2" i="231"/>
  <c r="AP2" i="231"/>
  <c r="AH2" i="231"/>
  <c r="Z2" i="231"/>
  <c r="R2" i="231"/>
  <c r="J2" i="231"/>
  <c r="D2" i="231"/>
  <c r="AU7" i="226"/>
  <c r="AM7" i="226"/>
  <c r="AE7" i="226"/>
  <c r="W7" i="226"/>
  <c r="O7" i="226"/>
  <c r="G7" i="226"/>
  <c r="AU6" i="226"/>
  <c r="AM6" i="226"/>
  <c r="AE6" i="226"/>
  <c r="W6" i="226"/>
  <c r="O6" i="226"/>
  <c r="G6" i="226"/>
  <c r="O5" i="226"/>
  <c r="O4" i="226"/>
  <c r="BF2" i="226" s="1"/>
  <c r="BL3" i="226"/>
  <c r="C3" i="226"/>
  <c r="BC2" i="226"/>
  <c r="AX2" i="226"/>
  <c r="AP2" i="226"/>
  <c r="AH2" i="226"/>
  <c r="Z2" i="226"/>
  <c r="R2" i="226"/>
  <c r="J2" i="226"/>
  <c r="D2" i="226"/>
  <c r="BE2" i="235" l="1"/>
  <c r="BI2" i="235" s="1"/>
  <c r="BD2" i="231"/>
  <c r="BJ2" i="231" s="1"/>
  <c r="BD2" i="232"/>
  <c r="BJ2" i="232" s="1"/>
  <c r="BD2" i="233"/>
  <c r="BJ2" i="233" s="1"/>
  <c r="BD2" i="234"/>
  <c r="BJ2" i="234" s="1"/>
  <c r="BD2" i="235"/>
  <c r="BJ2" i="235" s="1"/>
  <c r="BE2" i="226"/>
  <c r="BI2" i="226" s="1"/>
  <c r="BD2" i="226"/>
  <c r="BJ2" i="226" s="1"/>
  <c r="BE2" i="231"/>
  <c r="BI2" i="231" s="1"/>
  <c r="BF2" i="232"/>
  <c r="BI2" i="232" s="1"/>
  <c r="BE2" i="234"/>
  <c r="BI2" i="234" s="1"/>
  <c r="BF2" i="233"/>
  <c r="BI2" i="233" s="1"/>
  <c r="AU7" i="222"/>
  <c r="AM7" i="222"/>
  <c r="AE7" i="222"/>
  <c r="W7" i="222"/>
  <c r="O7" i="222"/>
  <c r="G7" i="222"/>
  <c r="AU6" i="222"/>
  <c r="AM6" i="222"/>
  <c r="AE6" i="222"/>
  <c r="W6" i="222"/>
  <c r="O6" i="222"/>
  <c r="G6" i="222"/>
  <c r="O5" i="222"/>
  <c r="O4" i="222"/>
  <c r="BE2" i="222" s="1"/>
  <c r="BL3" i="222"/>
  <c r="C3" i="222"/>
  <c r="BC2" i="222"/>
  <c r="AX2" i="222"/>
  <c r="AP2" i="222"/>
  <c r="AH2" i="222"/>
  <c r="Z2" i="222"/>
  <c r="R2" i="222"/>
  <c r="J2" i="222"/>
  <c r="D2" i="222"/>
  <c r="AU7" i="219"/>
  <c r="AM7" i="219"/>
  <c r="AE7" i="219"/>
  <c r="W7" i="219"/>
  <c r="O7" i="219"/>
  <c r="G7" i="219"/>
  <c r="AU6" i="219"/>
  <c r="AM6" i="219"/>
  <c r="AE6" i="219"/>
  <c r="W6" i="219"/>
  <c r="O6" i="219"/>
  <c r="G6" i="219"/>
  <c r="O5" i="219"/>
  <c r="O4" i="219"/>
  <c r="BF2" i="219" s="1"/>
  <c r="BL3" i="219"/>
  <c r="C3" i="219"/>
  <c r="BC2" i="219"/>
  <c r="AX2" i="219"/>
  <c r="AP2" i="219"/>
  <c r="AH2" i="219"/>
  <c r="Z2" i="219"/>
  <c r="R2" i="219"/>
  <c r="J2" i="219"/>
  <c r="D2" i="219"/>
  <c r="BF2" i="222" l="1"/>
  <c r="BI2" i="222" s="1"/>
  <c r="BD2" i="222"/>
  <c r="BJ2" i="222" s="1"/>
  <c r="BE2" i="219"/>
  <c r="BI2" i="219" s="1"/>
  <c r="BD2" i="219"/>
  <c r="BJ2" i="219" s="1"/>
  <c r="B3" i="5" l="1"/>
  <c r="D2" i="123"/>
  <c r="J2" i="123"/>
  <c r="C3" i="123"/>
  <c r="B3" i="59"/>
  <c r="D2" i="151"/>
  <c r="J2" i="151"/>
  <c r="R2" i="151"/>
  <c r="Z2" i="151"/>
  <c r="AH2" i="151"/>
  <c r="AP2" i="151"/>
  <c r="AX2" i="151"/>
  <c r="BC2" i="151"/>
  <c r="C3" i="151"/>
  <c r="BL3" i="151"/>
  <c r="O4" i="151"/>
  <c r="BE2" i="151" s="1"/>
  <c r="O5" i="151"/>
  <c r="G6" i="151"/>
  <c r="O6" i="151"/>
  <c r="W6" i="151"/>
  <c r="AE6" i="151"/>
  <c r="AM6" i="151"/>
  <c r="AU6" i="151"/>
  <c r="G7" i="151"/>
  <c r="O7" i="151"/>
  <c r="W7" i="151"/>
  <c r="AE7" i="151"/>
  <c r="AM7" i="151"/>
  <c r="AU7" i="151"/>
  <c r="BD2" i="151" l="1"/>
  <c r="BJ2" i="151" s="1"/>
  <c r="BF2" i="151"/>
  <c r="BI2" i="151" s="1"/>
</calcChain>
</file>

<file path=xl/sharedStrings.xml><?xml version="1.0" encoding="utf-8"?>
<sst xmlns="http://schemas.openxmlformats.org/spreadsheetml/2006/main" count="2213" uniqueCount="606">
  <si>
    <t>Ruiter/amazone</t>
  </si>
  <si>
    <t>Paard/pony</t>
  </si>
  <si>
    <t>cat.</t>
  </si>
  <si>
    <t>vereniging</t>
  </si>
  <si>
    <t>punten</t>
  </si>
  <si>
    <t>pl.</t>
  </si>
  <si>
    <t>opmerking</t>
  </si>
  <si>
    <t>Comb.nr.</t>
  </si>
  <si>
    <t>Selectie uitslagen</t>
  </si>
  <si>
    <t>Kring:</t>
  </si>
  <si>
    <t>Klasse:</t>
  </si>
  <si>
    <t>Cat.:</t>
  </si>
  <si>
    <t>Plaatsingspunten niet gestart:</t>
  </si>
  <si>
    <t>Aantal reserves:</t>
  </si>
  <si>
    <t>Lokatie:</t>
  </si>
  <si>
    <t>Datum:</t>
  </si>
  <si>
    <t>pl.p.</t>
  </si>
  <si>
    <t>Afv.</t>
  </si>
  <si>
    <t>Res.</t>
  </si>
  <si>
    <t>Pl.</t>
  </si>
  <si>
    <t>Afvaardiging aan de Regio Kampioenschappen</t>
  </si>
  <si>
    <t>Volgnr.</t>
  </si>
  <si>
    <t>Klasse</t>
  </si>
  <si>
    <t>pl.pnt</t>
  </si>
  <si>
    <t>Cat.</t>
  </si>
  <si>
    <t>Vereniging</t>
  </si>
  <si>
    <t>Opmerking</t>
  </si>
  <si>
    <t>B</t>
  </si>
  <si>
    <t>L1</t>
  </si>
  <si>
    <t>L2</t>
  </si>
  <si>
    <t>M1</t>
  </si>
  <si>
    <t>M2</t>
  </si>
  <si>
    <t>Z1</t>
  </si>
  <si>
    <t>Z2</t>
  </si>
  <si>
    <t>Dressuur</t>
  </si>
  <si>
    <t>Pnt. 60% regel</t>
  </si>
  <si>
    <t>pnt.H</t>
  </si>
  <si>
    <t>pnt.tot</t>
  </si>
  <si>
    <t>pnt.C</t>
  </si>
  <si>
    <t>pnt.tot.</t>
  </si>
  <si>
    <t>pnt. H</t>
  </si>
  <si>
    <t>Aantal wedstrijden:</t>
  </si>
  <si>
    <t>Aantal jury's:</t>
  </si>
  <si>
    <t>Aantal afvaardiging Regio:</t>
  </si>
  <si>
    <t>Regio Kampioenen</t>
  </si>
  <si>
    <t>Totaal beste</t>
  </si>
  <si>
    <t>Totaal perc.</t>
  </si>
  <si>
    <t>Totaal pl.pnt.</t>
  </si>
  <si>
    <t>Handicap:</t>
  </si>
  <si>
    <t>Aantal per klasse:</t>
  </si>
  <si>
    <t>L1 - L2</t>
  </si>
  <si>
    <t>M1 - M2</t>
  </si>
  <si>
    <t>Z1 - Z2</t>
  </si>
  <si>
    <t>1=(1,2,3,etc) / 2=(1,3,5,etc)</t>
  </si>
  <si>
    <t>Gegevens:</t>
  </si>
  <si>
    <t>Interval plaatsingspunten:</t>
  </si>
  <si>
    <t>Aantal selectie wedstrijden:</t>
  </si>
  <si>
    <t>Totaal beste plaatsingspunten:</t>
  </si>
  <si>
    <t>Plaatsingspunten 4e wedstrijd:</t>
  </si>
  <si>
    <t>Plaatsingspunten 3e wedstrijd:</t>
  </si>
  <si>
    <t>Plaatsingspunten 2e wedstrijd:</t>
  </si>
  <si>
    <t>Plaatsingspunten 1e wedstrijd:</t>
  </si>
  <si>
    <t>Totaal alle plaatsingspunten:</t>
  </si>
  <si>
    <t>(De laagste waarde heeft voorrang, niet ingevulde gegevens doen niet mee voor de volgorde van het resultaat)</t>
  </si>
  <si>
    <t>(dit is een vaste waarde en heeft de hoogste voorrang)</t>
  </si>
  <si>
    <t>Waarde</t>
  </si>
  <si>
    <t>Totaal behaalde punten beste wedstrijden:</t>
  </si>
  <si>
    <t>Totaal behaalde punten alle wedstrijden:</t>
  </si>
  <si>
    <t>Naam van de Kring:</t>
  </si>
  <si>
    <t>afval</t>
  </si>
  <si>
    <t>Beste</t>
  </si>
  <si>
    <t>Tot.</t>
  </si>
  <si>
    <t>Aantal afval resultaten:</t>
  </si>
  <si>
    <t>ex 1</t>
  </si>
  <si>
    <t>ex 2</t>
  </si>
  <si>
    <t>Ex-aequo punten per wedstrijd</t>
  </si>
  <si>
    <t>1=ja / 0=nee</t>
  </si>
  <si>
    <t>Plaatsingspunten 6e wedstrijd:</t>
  </si>
  <si>
    <t>Plaatsingspunten 5e wedstrijd:</t>
  </si>
  <si>
    <t>Omschrijving</t>
  </si>
  <si>
    <t>Lokatie</t>
  </si>
  <si>
    <t>Datum</t>
  </si>
  <si>
    <t>1e wedstrijd</t>
  </si>
  <si>
    <t>2e wedstrijd</t>
  </si>
  <si>
    <t>3e wedstrijd</t>
  </si>
  <si>
    <t>4e wedstrijd</t>
  </si>
  <si>
    <t>5e wedstrijd</t>
  </si>
  <si>
    <t>6e wedstrijd</t>
  </si>
  <si>
    <t>Wedstrijd nummer:</t>
  </si>
  <si>
    <t>perc.</t>
  </si>
  <si>
    <t>klasse</t>
  </si>
  <si>
    <t>Selectie wedstrijd</t>
  </si>
  <si>
    <t>Plaatsingspunten niet gefinisht</t>
  </si>
  <si>
    <t>Blanko is volgens plaatsing</t>
  </si>
  <si>
    <t>Volgorde ex-aequo regeling:</t>
  </si>
  <si>
    <t>Ring</t>
  </si>
  <si>
    <t xml:space="preserve"> </t>
  </si>
  <si>
    <t>Afv. Regio</t>
  </si>
  <si>
    <t>Afvaardiging Regiokampioenschappen</t>
  </si>
  <si>
    <t>Aanmelden, Afmelden, Blanko is iedereen</t>
  </si>
  <si>
    <t>kl.</t>
  </si>
  <si>
    <t>LEES ONDERSTAANDE INFO EERST!!</t>
  </si>
  <si>
    <t>Zowel de afgevaardigden als de reserves dienen zich aan te melden met een digitaal inschrijf formulier bij het secretariaat van de kring .</t>
  </si>
  <si>
    <t xml:space="preserve">Heb je vragen over de inschrijving, mail dan naar: </t>
  </si>
  <si>
    <t>Klasse L1-L2 cat. AB samenvoegen</t>
  </si>
  <si>
    <t>Tabbladen B, L1-L2, M1-M2, Z1-Z2 nodig</t>
  </si>
  <si>
    <t>Klasse Z1-Z2 cat. CDE samenvoegen</t>
  </si>
  <si>
    <t>Klasse BB verbergen</t>
  </si>
  <si>
    <t>Nee</t>
  </si>
  <si>
    <t>ZZL</t>
  </si>
  <si>
    <t>Discipline:</t>
  </si>
  <si>
    <t>Importeren punten en/of plaatsing</t>
  </si>
  <si>
    <t>1: Punten van de proef</t>
  </si>
  <si>
    <t>Ruiter / amazone</t>
  </si>
  <si>
    <t xml:space="preserve">Import gegevens </t>
  </si>
  <si>
    <t>Kring NVF</t>
  </si>
  <si>
    <t>Hattem</t>
  </si>
  <si>
    <t>06 jun 2022</t>
  </si>
  <si>
    <t>Ermelo</t>
  </si>
  <si>
    <t>18 jun 2022</t>
  </si>
  <si>
    <t>Nunspeet</t>
  </si>
  <si>
    <t>02 jul 2022</t>
  </si>
  <si>
    <t>941224MR</t>
  </si>
  <si>
    <t>Montserrat-Beau</t>
  </si>
  <si>
    <t>Nunspeetse Ruiterclub, RV.</t>
  </si>
  <si>
    <t>953136NB</t>
  </si>
  <si>
    <t>Ninaronia Norel</t>
  </si>
  <si>
    <t>Noord Veluwe, RV. PSV</t>
  </si>
  <si>
    <t>945180UD</t>
  </si>
  <si>
    <t>Ulie</t>
  </si>
  <si>
    <t>Kromme Zweppe, RV.</t>
  </si>
  <si>
    <t>952978LW</t>
  </si>
  <si>
    <t>Lyandra-Cara Vdw</t>
  </si>
  <si>
    <t>Schaapskooiruiters, RV.</t>
  </si>
  <si>
    <t>935588HL</t>
  </si>
  <si>
    <t>Huub</t>
  </si>
  <si>
    <t>Flevoruiters, RV.</t>
  </si>
  <si>
    <t>954482DK</t>
  </si>
  <si>
    <t>Dilana</t>
  </si>
  <si>
    <t>946204ND</t>
  </si>
  <si>
    <t>Nanisina</t>
  </si>
  <si>
    <t>946518BB</t>
  </si>
  <si>
    <t>Beau</t>
  </si>
  <si>
    <t>Dronten, Paardencentrum</t>
  </si>
  <si>
    <t>953332MT</t>
  </si>
  <si>
    <t>Mighty Mike</t>
  </si>
  <si>
    <t>Horsthoekruiters, RV.</t>
  </si>
  <si>
    <t>950202MA</t>
  </si>
  <si>
    <t>Morris G</t>
  </si>
  <si>
    <t>911752FL</t>
  </si>
  <si>
    <t>Ferino</t>
  </si>
  <si>
    <t>939004MB</t>
  </si>
  <si>
    <t>Million dollar babe</t>
  </si>
  <si>
    <t>Heuvelruiters, RV.</t>
  </si>
  <si>
    <t>848631HB</t>
  </si>
  <si>
    <t>Haisha</t>
  </si>
  <si>
    <t>Epe, RV. HV.</t>
  </si>
  <si>
    <t>589333CT</t>
  </si>
  <si>
    <t>Cilithya W</t>
  </si>
  <si>
    <t>Randmeerruiters, RV. De</t>
  </si>
  <si>
    <t>924486AI</t>
  </si>
  <si>
    <t>Adolf</t>
  </si>
  <si>
    <t>Marleruiters, RV.</t>
  </si>
  <si>
    <t>953356MM</t>
  </si>
  <si>
    <t>Mexx</t>
  </si>
  <si>
    <t>Oost-Veluwse R.J.V., RV.</t>
  </si>
  <si>
    <t>941389CN</t>
  </si>
  <si>
    <t>Cinora</t>
  </si>
  <si>
    <t>910069LD</t>
  </si>
  <si>
    <t>Ludovica</t>
  </si>
  <si>
    <t>921293JT</t>
  </si>
  <si>
    <t>Jackie</t>
  </si>
  <si>
    <t>949846GS</t>
  </si>
  <si>
    <t>Golden</t>
  </si>
  <si>
    <t>932101GJ</t>
  </si>
  <si>
    <t>Ghaira</t>
  </si>
  <si>
    <t>954402MV</t>
  </si>
  <si>
    <t>My Gentle Morka</t>
  </si>
  <si>
    <t>WWNA, RV.</t>
  </si>
  <si>
    <t>949565LZ</t>
  </si>
  <si>
    <t>Lindseylina</t>
  </si>
  <si>
    <t>942368LH</t>
  </si>
  <si>
    <t>Lobke Uilkje fan Tomas-Hof</t>
  </si>
  <si>
    <t>916791KM</t>
  </si>
  <si>
    <t>King Of Scotsss</t>
  </si>
  <si>
    <t>Lelyruiters, RV.</t>
  </si>
  <si>
    <t>922148IH</t>
  </si>
  <si>
    <t>Indiana</t>
  </si>
  <si>
    <t>905389JB</t>
  </si>
  <si>
    <t>Jaylano</t>
  </si>
  <si>
    <t>941674MV</t>
  </si>
  <si>
    <t>Mardando</t>
  </si>
  <si>
    <t>914934LW</t>
  </si>
  <si>
    <t>Little Star   B</t>
  </si>
  <si>
    <t>946858NS</t>
  </si>
  <si>
    <t>New Star</t>
  </si>
  <si>
    <t>938825NV</t>
  </si>
  <si>
    <t>Nashville SC</t>
  </si>
  <si>
    <t>949698MS</t>
  </si>
  <si>
    <t>Mrs. Toto</t>
  </si>
  <si>
    <t>914192ZB</t>
  </si>
  <si>
    <t>Zavannah Stella Fan Aurum</t>
  </si>
  <si>
    <t>936304MB</t>
  </si>
  <si>
    <t>Mara v.d. haflinger hoeve</t>
  </si>
  <si>
    <t>904124KH</t>
  </si>
  <si>
    <t>Kazan-S</t>
  </si>
  <si>
    <t>935858CB</t>
  </si>
  <si>
    <t>Camara Z</t>
  </si>
  <si>
    <t>Hulshorst, RV.</t>
  </si>
  <si>
    <t>932227LK</t>
  </si>
  <si>
    <t>Dansa's La Dansa</t>
  </si>
  <si>
    <t>918384EF</t>
  </si>
  <si>
    <t>Elena</t>
  </si>
  <si>
    <t>954280KH</t>
  </si>
  <si>
    <t>Kiona</t>
  </si>
  <si>
    <t>940056ET</t>
  </si>
  <si>
    <t>E-Berlina</t>
  </si>
  <si>
    <t>904370LP</t>
  </si>
  <si>
    <t>Leon</t>
  </si>
  <si>
    <t>866179KB</t>
  </si>
  <si>
    <t>King Kenzo</t>
  </si>
  <si>
    <t>891229LK</t>
  </si>
  <si>
    <t>Larsson</t>
  </si>
  <si>
    <t>938090NH</t>
  </si>
  <si>
    <t>Dansa's Nodan</t>
  </si>
  <si>
    <t>928668MB</t>
  </si>
  <si>
    <t>Michigan DB</t>
  </si>
  <si>
    <t>674154CN</t>
  </si>
  <si>
    <t>Calindo</t>
  </si>
  <si>
    <t>947342NH</t>
  </si>
  <si>
    <t>Nightmare</t>
  </si>
  <si>
    <t>Stal Rodeo, RV. RSV.</t>
  </si>
  <si>
    <t>925939QH</t>
  </si>
  <si>
    <t>Quick Mail van de Tol</t>
  </si>
  <si>
    <t>888868BM</t>
  </si>
  <si>
    <t>Brechtje Van 't Klaphek</t>
  </si>
  <si>
    <t>853567HM</t>
  </si>
  <si>
    <t>Hello Tangelo</t>
  </si>
  <si>
    <t>922801HD</t>
  </si>
  <si>
    <t>Hazelberg's Libanon</t>
  </si>
  <si>
    <t>926686WV</t>
  </si>
  <si>
    <t>Willem G.l</t>
  </si>
  <si>
    <t>950516NR</t>
  </si>
  <si>
    <t>Nyatrichta</t>
  </si>
  <si>
    <t>926386MH</t>
  </si>
  <si>
    <t>Macy Js</t>
  </si>
  <si>
    <t>909770LS</t>
  </si>
  <si>
    <t>Lamborghini Jb</t>
  </si>
  <si>
    <t>950624NR</t>
  </si>
  <si>
    <t>No Nonsense Vdz</t>
  </si>
  <si>
    <t>932416MB</t>
  </si>
  <si>
    <t>Dansa's Modansa</t>
  </si>
  <si>
    <t>926400AR</t>
  </si>
  <si>
    <t>Alert</t>
  </si>
  <si>
    <t>901548JV</t>
  </si>
  <si>
    <t>Jorien</t>
  </si>
  <si>
    <t>888687KH</t>
  </si>
  <si>
    <t>Kryptonite</t>
  </si>
  <si>
    <t>924876QE</t>
  </si>
  <si>
    <t>Queverdale Du Fally</t>
  </si>
  <si>
    <t>919958MG</t>
  </si>
  <si>
    <t>Massaro</t>
  </si>
  <si>
    <t>949054KG</t>
  </si>
  <si>
    <t>Kaspar</t>
  </si>
  <si>
    <t>822777HN</t>
  </si>
  <si>
    <t>Highlight m</t>
  </si>
  <si>
    <t>932144MK</t>
  </si>
  <si>
    <t>Merlin</t>
  </si>
  <si>
    <t>919175LH</t>
  </si>
  <si>
    <t>La Schufro</t>
  </si>
  <si>
    <t>946899NH</t>
  </si>
  <si>
    <t>Noblesse Fortuna</t>
  </si>
  <si>
    <t>915578OL</t>
  </si>
  <si>
    <t>obelisque van de vlasgaardhoeve</t>
  </si>
  <si>
    <t>953126PR</t>
  </si>
  <si>
    <t>Pummel</t>
  </si>
  <si>
    <t>732804EI</t>
  </si>
  <si>
    <t>Ezra Joline</t>
  </si>
  <si>
    <t>904458KB</t>
  </si>
  <si>
    <t>King Kayrac</t>
  </si>
  <si>
    <t>884764KG</t>
  </si>
  <si>
    <t>King Arthur</t>
  </si>
  <si>
    <t>905423KK</t>
  </si>
  <si>
    <t>King Of Fira</t>
  </si>
  <si>
    <t>927477JG</t>
  </si>
  <si>
    <t>Just-In Case</t>
  </si>
  <si>
    <t>897187LG</t>
  </si>
  <si>
    <t>Lavendel</t>
  </si>
  <si>
    <t>936196ME</t>
  </si>
  <si>
    <t>Most Wanted</t>
  </si>
  <si>
    <t>910057GK</t>
  </si>
  <si>
    <t>Gucci</t>
  </si>
  <si>
    <t>Cannenburgh, RV. HV. De</t>
  </si>
  <si>
    <t>924177TB</t>
  </si>
  <si>
    <t>Tsjikke van West-Raven</t>
  </si>
  <si>
    <t>924475LK</t>
  </si>
  <si>
    <t>Lincoln</t>
  </si>
  <si>
    <t>824172DM</t>
  </si>
  <si>
    <t>Double Coloured Cato</t>
  </si>
  <si>
    <t>885041JN</t>
  </si>
  <si>
    <t>Janita</t>
  </si>
  <si>
    <t>882136WB</t>
  </si>
  <si>
    <t>Wiltink's Laurus Nobilis</t>
  </si>
  <si>
    <t>850521WB</t>
  </si>
  <si>
    <t>Wies</t>
  </si>
  <si>
    <t>802604DO</t>
  </si>
  <si>
    <t>deja vu vdz</t>
  </si>
  <si>
    <t>834285JD</t>
  </si>
  <si>
    <t>Jibaro</t>
  </si>
  <si>
    <t>904477LW</t>
  </si>
  <si>
    <t>Lago Maggiore</t>
  </si>
  <si>
    <t>938773MP</t>
  </si>
  <si>
    <t>Martinez</t>
  </si>
  <si>
    <t>930770DG</t>
  </si>
  <si>
    <t>Dansa's La Morka</t>
  </si>
  <si>
    <t>903165LR</t>
  </si>
  <si>
    <t>L Patron S</t>
  </si>
  <si>
    <t>725964FB</t>
  </si>
  <si>
    <t>Fast Forward</t>
  </si>
  <si>
    <t>923199LA</t>
  </si>
  <si>
    <t>Lexmary</t>
  </si>
  <si>
    <t>766513BB</t>
  </si>
  <si>
    <t>Bambino DB</t>
  </si>
  <si>
    <t>784627AB</t>
  </si>
  <si>
    <t>Anna Diva</t>
  </si>
  <si>
    <t>705439FH</t>
  </si>
  <si>
    <t>Flip</t>
  </si>
  <si>
    <t>911855JB</t>
  </si>
  <si>
    <t>Janny-Fee</t>
  </si>
  <si>
    <t>947388LW</t>
  </si>
  <si>
    <t>Lakewood Tarpania</t>
  </si>
  <si>
    <t>893870LS</t>
  </si>
  <si>
    <t>LanaCapri</t>
  </si>
  <si>
    <t>866953BV</t>
  </si>
  <si>
    <t>Bon Jovi</t>
  </si>
  <si>
    <t>914806JW</t>
  </si>
  <si>
    <t>Juny</t>
  </si>
  <si>
    <t>876144JS</t>
  </si>
  <si>
    <t>Jazzy T</t>
  </si>
  <si>
    <t>904349JW</t>
  </si>
  <si>
    <t>Joey</t>
  </si>
  <si>
    <t>856655JM</t>
  </si>
  <si>
    <t>Jilvania</t>
  </si>
  <si>
    <t>947348FB</t>
  </si>
  <si>
    <t>Flirt</t>
  </si>
  <si>
    <t>852306JM</t>
  </si>
  <si>
    <t>Jody</t>
  </si>
  <si>
    <t>883985KD</t>
  </si>
  <si>
    <t>Katie</t>
  </si>
  <si>
    <t>905907JG</t>
  </si>
  <si>
    <t>Joy Story</t>
  </si>
  <si>
    <t>911454EL</t>
  </si>
  <si>
    <t>If Evert</t>
  </si>
  <si>
    <t>916020IP</t>
  </si>
  <si>
    <t>Ilucienne Lh</t>
  </si>
  <si>
    <t>746964SD</t>
  </si>
  <si>
    <t>Spoekedammetje's Norah</t>
  </si>
  <si>
    <t>796184IK</t>
  </si>
  <si>
    <t>Iona's Ayla</t>
  </si>
  <si>
    <t>903056KO</t>
  </si>
  <si>
    <t>Karisto</t>
  </si>
  <si>
    <t>794504HD</t>
  </si>
  <si>
    <t>Hernandèz m</t>
  </si>
  <si>
    <t>878034FM</t>
  </si>
  <si>
    <t>Feniks</t>
  </si>
  <si>
    <t>892237DG</t>
  </si>
  <si>
    <t>Dansa's Isadansa</t>
  </si>
  <si>
    <t>601761BL</t>
  </si>
  <si>
    <t>Bon Á Parte</t>
  </si>
  <si>
    <t>836186DB</t>
  </si>
  <si>
    <t>Discovery</t>
  </si>
  <si>
    <t>916170FH</t>
  </si>
  <si>
    <t>Florida</t>
  </si>
  <si>
    <t>766894DE</t>
  </si>
  <si>
    <t>Darko</t>
  </si>
  <si>
    <t>806300DW</t>
  </si>
  <si>
    <t>Ezra</t>
  </si>
  <si>
    <t>Mendy De Ruiter</t>
  </si>
  <si>
    <t>Dianne Den Besten</t>
  </si>
  <si>
    <t>Tara Draaijer</t>
  </si>
  <si>
    <t>Armanda Van der Wal</t>
  </si>
  <si>
    <t>Tess Lubbring</t>
  </si>
  <si>
    <t>Suzanne Kroese</t>
  </si>
  <si>
    <t>Elvira Van den Dragt</t>
  </si>
  <si>
    <t>Nikki van Bergen</t>
  </si>
  <si>
    <t>Rosalie Tessemaker</t>
  </si>
  <si>
    <t>Han Aalmans</t>
  </si>
  <si>
    <t>Max van der Linden</t>
  </si>
  <si>
    <t>Anne van den Belt</t>
  </si>
  <si>
    <t>Tanja Boeve</t>
  </si>
  <si>
    <t>Danique Timmer</t>
  </si>
  <si>
    <t>Amber Van Ittersum</t>
  </si>
  <si>
    <t>Amber Van der Mast</t>
  </si>
  <si>
    <t>Eipie Nagelhout</t>
  </si>
  <si>
    <t>Nathanie Baron</t>
  </si>
  <si>
    <t>Lynn Van Tienderen</t>
  </si>
  <si>
    <t>Ruut Schaly</t>
  </si>
  <si>
    <t>Sandy De Jong - Tichelaar</t>
  </si>
  <si>
    <t>Saskia Achterkamp - de Vries</t>
  </si>
  <si>
    <t>Kyara van der Ziel</t>
  </si>
  <si>
    <t>Sabine Van der Ham</t>
  </si>
  <si>
    <t>Diane Stuart - Mulder</t>
  </si>
  <si>
    <t>Andrea Wullink</t>
  </si>
  <si>
    <t>Mirne Berends</t>
  </si>
  <si>
    <t>Joëlla De Vries</t>
  </si>
  <si>
    <t>Jeanet Witteveen</t>
  </si>
  <si>
    <t>Laura Spronk</t>
  </si>
  <si>
    <t>Julia Vrolijken</t>
  </si>
  <si>
    <t>Nicole Brummel</t>
  </si>
  <si>
    <t>Priscilla Bouwmeester</t>
  </si>
  <si>
    <t>Kayleigh De Haas</t>
  </si>
  <si>
    <t>Wendy Buhler</t>
  </si>
  <si>
    <t>Susanne Kogelman</t>
  </si>
  <si>
    <t>Rosa Foppen</t>
  </si>
  <si>
    <t>Patrieck Van Hoek</t>
  </si>
  <si>
    <t>Femke Van Triest</t>
  </si>
  <si>
    <t>Petrice Polinder</t>
  </si>
  <si>
    <t>Annelise Boeve</t>
  </si>
  <si>
    <t>Kimberley Knol</t>
  </si>
  <si>
    <t>Chantalle Halfwerk</t>
  </si>
  <si>
    <t>Ferdou Nijenhuis</t>
  </si>
  <si>
    <t>Alice Hofmeijer</t>
  </si>
  <si>
    <t>Carlien Hanraets</t>
  </si>
  <si>
    <t>Yvette Mijnheer</t>
  </si>
  <si>
    <t>Gertie Marskamp</t>
  </si>
  <si>
    <t>Maaike Dijkslag</t>
  </si>
  <si>
    <t>Marlies Visser</t>
  </si>
  <si>
    <t>Lindy Rook</t>
  </si>
  <si>
    <t>Helga Schuurman</t>
  </si>
  <si>
    <t>Marleen Bronsink</t>
  </si>
  <si>
    <t>Maud Rorije</t>
  </si>
  <si>
    <t>Benthe Vermeulen</t>
  </si>
  <si>
    <t>Angela Hooghordel</t>
  </si>
  <si>
    <t>Ronja Van Eek</t>
  </si>
  <si>
    <t>Rosan Van de Goor</t>
  </si>
  <si>
    <t>Michelle Goedkoop</t>
  </si>
  <si>
    <t>Aaltje Neijmeijer</t>
  </si>
  <si>
    <t>Anne Klein</t>
  </si>
  <si>
    <t>Lisa El Hayek</t>
  </si>
  <si>
    <t>Alexandra Hayes</t>
  </si>
  <si>
    <t>Ilona van Leussen</t>
  </si>
  <si>
    <t>Lisanne Van Ittersum</t>
  </si>
  <si>
    <t>Indy van de Beeten</t>
  </si>
  <si>
    <t>Anna Te Grotenhuis</t>
  </si>
  <si>
    <t>Femke Groeneveld - Van de Kolk</t>
  </si>
  <si>
    <t>Iris Groeneveld</t>
  </si>
  <si>
    <t>Daphne Enter</t>
  </si>
  <si>
    <t>Pascalle De Klerk</t>
  </si>
  <si>
    <t>Annemieke Kool</t>
  </si>
  <si>
    <t>Jeanne Meijer</t>
  </si>
  <si>
    <t>Jacqueline Niers</t>
  </si>
  <si>
    <t>Carola Klaassen</t>
  </si>
  <si>
    <t>Jolita Bekhof</t>
  </si>
  <si>
    <t>Ingrid van Oppen</t>
  </si>
  <si>
    <t>Yvonne Dreierink</t>
  </si>
  <si>
    <t>Stefanie Waaijenberg</t>
  </si>
  <si>
    <t>Kimberly Pap</t>
  </si>
  <si>
    <t>Marjolein Gevaert</t>
  </si>
  <si>
    <t>Miranda Riezebos</t>
  </si>
  <si>
    <t>Marloes Buitenhuis</t>
  </si>
  <si>
    <t>Chantal Van Ark</t>
  </si>
  <si>
    <t>Fleur Berkhof</t>
  </si>
  <si>
    <t>Diana Boom</t>
  </si>
  <si>
    <t>Jet Hanekamp</t>
  </si>
  <si>
    <t>Anne-marije Van den Berg</t>
  </si>
  <si>
    <t>Romy Schaftenaar</t>
  </si>
  <si>
    <t>Helma Franken - Vromen</t>
  </si>
  <si>
    <t>Lotte Schut</t>
  </si>
  <si>
    <t>Alice Weijman</t>
  </si>
  <si>
    <t>Gerrit Morren</t>
  </si>
  <si>
    <t>Arend Bossenbroek</t>
  </si>
  <si>
    <t>Melanie Mulder</t>
  </si>
  <si>
    <t>Benice Deelen</t>
  </si>
  <si>
    <t>Stefanie De Groot</t>
  </si>
  <si>
    <t>Alice Naber - Lozeman</t>
  </si>
  <si>
    <t>Erinke Van der Plank</t>
  </si>
  <si>
    <t>Elisa Driehuis</t>
  </si>
  <si>
    <t>Natalie Karssing</t>
  </si>
  <si>
    <t>Barbara Oosterkamp</t>
  </si>
  <si>
    <t>Bianca Dreierink</t>
  </si>
  <si>
    <t>Annemarie Jansen - Migchelbrink</t>
  </si>
  <si>
    <t>Geke Lokhorst</t>
  </si>
  <si>
    <t>Nicole Broekhuis</t>
  </si>
  <si>
    <t>Mindy Hoekstra</t>
  </si>
  <si>
    <t>842119HJ</t>
  </si>
  <si>
    <t>Hazzle Woods</t>
  </si>
  <si>
    <t>903836LD</t>
  </si>
  <si>
    <t>Lydensie</t>
  </si>
  <si>
    <t>953288IL</t>
  </si>
  <si>
    <t>Iroko</t>
  </si>
  <si>
    <t>Koopman Horses</t>
  </si>
  <si>
    <t>877174KV</t>
  </si>
  <si>
    <t>Kavani</t>
  </si>
  <si>
    <t>Pothoven (pa), HS</t>
  </si>
  <si>
    <t>921109DM</t>
  </si>
  <si>
    <t>Balance KH</t>
  </si>
  <si>
    <t>924470SG</t>
  </si>
  <si>
    <t>Serverius Don Remo</t>
  </si>
  <si>
    <t>719193FO</t>
  </si>
  <si>
    <t>Flamenco</t>
  </si>
  <si>
    <t>724642FR</t>
  </si>
  <si>
    <t>Figo</t>
  </si>
  <si>
    <t>715864EK</t>
  </si>
  <si>
    <t>Espresso KH</t>
  </si>
  <si>
    <t>700195EL</t>
  </si>
  <si>
    <t>Epke</t>
  </si>
  <si>
    <t>846763JE</t>
  </si>
  <si>
    <t>Jandré</t>
  </si>
  <si>
    <t>911836HB</t>
  </si>
  <si>
    <t>Handsome</t>
  </si>
  <si>
    <t>901381KR</t>
  </si>
  <si>
    <t>Kristal Lady</t>
  </si>
  <si>
    <t>868242HM</t>
  </si>
  <si>
    <t>Hit</t>
  </si>
  <si>
    <t>952533NK</t>
  </si>
  <si>
    <t>Nicolai</t>
  </si>
  <si>
    <t>909460BB</t>
  </si>
  <si>
    <t>Exper</t>
  </si>
  <si>
    <t>931134EA</t>
  </si>
  <si>
    <t>Evita Ardonie</t>
  </si>
  <si>
    <t>955287TL</t>
  </si>
  <si>
    <t>Trovao</t>
  </si>
  <si>
    <t>954920KS</t>
  </si>
  <si>
    <t>Katja</t>
  </si>
  <si>
    <t>953277UQ</t>
  </si>
  <si>
    <t>Uncle Bob</t>
  </si>
  <si>
    <t>938824MV</t>
  </si>
  <si>
    <t>Miliane SC</t>
  </si>
  <si>
    <t>912708MD</t>
  </si>
  <si>
    <t>Miranza</t>
  </si>
  <si>
    <t>933053KB</t>
  </si>
  <si>
    <t>King D</t>
  </si>
  <si>
    <t>866080IA</t>
  </si>
  <si>
    <t>Idolieni</t>
  </si>
  <si>
    <t>955068NS</t>
  </si>
  <si>
    <t>Nobility</t>
  </si>
  <si>
    <t>863302JV</t>
  </si>
  <si>
    <t>Jeason</t>
  </si>
  <si>
    <t>950201DB</t>
  </si>
  <si>
    <t>Damaso de Jeu KH</t>
  </si>
  <si>
    <t>873560JS</t>
  </si>
  <si>
    <t>June</t>
  </si>
  <si>
    <t>Ruiter Club Riant, RV.</t>
  </si>
  <si>
    <t>908083KL</t>
  </si>
  <si>
    <t>Kaunrebi</t>
  </si>
  <si>
    <t>Christel Jansen van der sligte</t>
  </si>
  <si>
    <t>Sanne Diercks</t>
  </si>
  <si>
    <t>Linda Koopman - Lammers</t>
  </si>
  <si>
    <t>Imke Vredenberg</t>
  </si>
  <si>
    <t>Kim Miedema</t>
  </si>
  <si>
    <t>Francis Van Gemert</t>
  </si>
  <si>
    <t>Astrid Prinsen - Osinga</t>
  </si>
  <si>
    <t>Lisette De Reus</t>
  </si>
  <si>
    <t>Dorothy Van Leeuwen</t>
  </si>
  <si>
    <t>Mirjam Westerink</t>
  </si>
  <si>
    <t>Driesina Rebel - Van Engelen</t>
  </si>
  <si>
    <t>Kiki Bleeker</t>
  </si>
  <si>
    <t>Satu Pleijter - Rahikka</t>
  </si>
  <si>
    <t>Marjon Melessen</t>
  </si>
  <si>
    <t>Susan Benedictus</t>
  </si>
  <si>
    <t>Arianne van Asselt</t>
  </si>
  <si>
    <t>Jesse van Leeuwen</t>
  </si>
  <si>
    <t>Margreet De Ruiter</t>
  </si>
  <si>
    <t>Eline Quik</t>
  </si>
  <si>
    <t>Chantal Douwma</t>
  </si>
  <si>
    <t>Bianca Goeman - Boutkan</t>
  </si>
  <si>
    <t>Danielle Akster</t>
  </si>
  <si>
    <t>Monique Vrolijken</t>
  </si>
  <si>
    <t>Simone Bos</t>
  </si>
  <si>
    <t>Karen Schutte</t>
  </si>
  <si>
    <t>Kringkampioen</t>
  </si>
  <si>
    <t>903339JM</t>
  </si>
  <si>
    <t>Milan Mulder</t>
  </si>
  <si>
    <t>Jive H</t>
  </si>
  <si>
    <t>Zavanna Stella Fan Aurum</t>
  </si>
  <si>
    <t>Epe, RV</t>
  </si>
  <si>
    <t>898035KP</t>
  </si>
  <si>
    <t>Bertil Platte</t>
  </si>
  <si>
    <t>Kingsman J</t>
  </si>
  <si>
    <t>nee</t>
  </si>
  <si>
    <t>Afgemeldt</t>
  </si>
  <si>
    <t>Laat ivm pony leerlingen</t>
  </si>
  <si>
    <t>Dispensatie</t>
  </si>
  <si>
    <t>Start ook M2</t>
  </si>
  <si>
    <t>Klasse: B</t>
  </si>
  <si>
    <t>Afvaardiging: 7</t>
  </si>
  <si>
    <t>1e Res.</t>
  </si>
  <si>
    <t>2e Res.</t>
  </si>
  <si>
    <t>Klasse: L1</t>
  </si>
  <si>
    <t>Afvaardiging: 6</t>
  </si>
  <si>
    <t>Klasse: L2</t>
  </si>
  <si>
    <t>Klasse: M1</t>
  </si>
  <si>
    <t>Klasse: M2</t>
  </si>
  <si>
    <t>Afvaardiging: 8</t>
  </si>
  <si>
    <t>Klasse: Z1</t>
  </si>
  <si>
    <t>Klasse: Z2</t>
  </si>
  <si>
    <t>Afvaardiging: 3</t>
  </si>
  <si>
    <t>Klasse: ZZL</t>
  </si>
  <si>
    <t>Afvaardiging: 4</t>
  </si>
  <si>
    <t>138,00</t>
  </si>
  <si>
    <t>136,00</t>
  </si>
  <si>
    <t>142,67</t>
  </si>
  <si>
    <t>140,67</t>
  </si>
  <si>
    <t>138,86</t>
  </si>
  <si>
    <t>126,86</t>
  </si>
  <si>
    <t>122,86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</si>
</sst>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0"/>
      <name val="Arial"/>
      <family val="2"/>
    </font>
    <font>
      <b/>
      <sz val="10"/>
      <name val="Arial"/>
      <family val="2"/>
    </font>
    <font>
      <sz val="18"/>
      <name val="Arial"/>
      <family val="2"/>
    </font>
    <font>
      <b/>
      <sz val="22"/>
      <color indexed="57"/>
      <name val="Arial"/>
      <family val="2"/>
    </font>
    <font>
      <b/>
      <sz val="22"/>
      <color indexed="10"/>
      <name val="Arial"/>
      <family val="2"/>
    </font>
    <font>
      <sz val="10"/>
      <color rgb="FF000000"/>
      <name val="Arial"/>
      <family val="2"/>
    </font>
    <font>
      <sz val="8"/>
      <color rgb="FF000000"/>
      <name val="Arial"/>
      <family val="2"/>
    </font>
    <font>
      <sz val="8"/>
      <color rgb="FF000000"/>
      <name val="Tahoma"/>
      <family val="2"/>
    </font>
    <font>
      <sz val="10"/>
      <color rgb="FF363636"/>
      <name val="Arial"/>
      <family val="2"/>
    </font>
    <font>
      <sz val="8"/>
      <name val="Arial"/>
      <family val="2"/>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87">
    <xf numFmtId="0" fontId="0" fillId="0" borderId="0" xfId="0"/>
    <xf numFmtId="0" fontId="0" fillId="0" borderId="0" xfId="0" applyProtection="1">
      <protection locked="0"/>
    </xf>
    <xf numFmtId="0" fontId="0" fillId="2" borderId="1" xfId="0" applyFill="1" applyBorder="1" applyAlignment="1" applyProtection="1"/>
    <xf numFmtId="0" fontId="0" fillId="2" borderId="1" xfId="0" applyFill="1" applyBorder="1" applyProtection="1"/>
    <xf numFmtId="0" fontId="0" fillId="0" borderId="0" xfId="0" applyProtection="1"/>
    <xf numFmtId="0" fontId="0" fillId="2" borderId="2" xfId="0" applyFill="1" applyBorder="1" applyAlignment="1" applyProtection="1"/>
    <xf numFmtId="0" fontId="0" fillId="0" borderId="0" xfId="0" applyAlignment="1" applyProtection="1">
      <protection locked="0"/>
    </xf>
    <xf numFmtId="0" fontId="0" fillId="2" borderId="1" xfId="0" applyFill="1" applyBorder="1" applyAlignment="1" applyProtection="1">
      <alignment vertical="center"/>
    </xf>
    <xf numFmtId="0" fontId="0" fillId="2" borderId="1" xfId="0" applyFill="1" applyBorder="1" applyAlignment="1" applyProtection="1">
      <alignment wrapText="1"/>
    </xf>
    <xf numFmtId="0" fontId="0" fillId="0" borderId="1" xfId="0" applyFill="1" applyBorder="1" applyAlignment="1" applyProtection="1">
      <alignment horizontal="left"/>
      <protection locked="0"/>
    </xf>
    <xf numFmtId="0" fontId="0" fillId="0" borderId="0" xfId="0"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pplyProtection="1"/>
    <xf numFmtId="0" fontId="0" fillId="2" borderId="3" xfId="0" applyFill="1" applyBorder="1" applyAlignment="1" applyProtection="1"/>
    <xf numFmtId="0" fontId="0" fillId="0" borderId="4" xfId="0" applyBorder="1" applyAlignment="1" applyProtection="1">
      <alignment horizontal="center"/>
    </xf>
    <xf numFmtId="0" fontId="0" fillId="2" borderId="1" xfId="0" applyFill="1" applyBorder="1" applyAlignment="1" applyProtection="1">
      <alignment horizontal="center" wrapText="1"/>
    </xf>
    <xf numFmtId="0" fontId="0" fillId="0" borderId="1" xfId="0" applyBorder="1" applyAlignment="1" applyProtection="1">
      <alignment horizontal="center"/>
    </xf>
    <xf numFmtId="0" fontId="0" fillId="0" borderId="0" xfId="0" applyNumberFormat="1" applyAlignment="1" applyProtection="1">
      <alignment horizontal="right" vertical="top"/>
    </xf>
    <xf numFmtId="0" fontId="0" fillId="2" borderId="1" xfId="0" applyNumberFormat="1" applyFill="1" applyBorder="1" applyAlignment="1" applyProtection="1">
      <alignment horizontal="right" vertical="top" wrapText="1"/>
    </xf>
    <xf numFmtId="0" fontId="0" fillId="0" borderId="0" xfId="0" applyNumberFormat="1" applyAlignment="1" applyProtection="1">
      <alignment horizontal="right" vertical="top"/>
      <protection locked="0"/>
    </xf>
    <xf numFmtId="0" fontId="0" fillId="2" borderId="1" xfId="0" applyFill="1" applyBorder="1" applyAlignment="1" applyProtection="1">
      <alignment horizontal="center"/>
    </xf>
    <xf numFmtId="0" fontId="0" fillId="0" borderId="4" xfId="0" applyBorder="1" applyAlignment="1" applyProtection="1">
      <alignment horizontal="left" vertical="center"/>
    </xf>
    <xf numFmtId="0" fontId="0" fillId="0" borderId="1" xfId="0" applyBorder="1" applyAlignment="1" applyProtection="1">
      <alignment horizontal="left" vertical="center" wrapText="1"/>
      <protection locked="0"/>
    </xf>
    <xf numFmtId="0" fontId="0" fillId="0" borderId="1" xfId="0" applyFill="1" applyBorder="1" applyAlignment="1" applyProtection="1">
      <alignment horizontal="left"/>
    </xf>
    <xf numFmtId="0" fontId="2" fillId="2" borderId="1" xfId="0" applyFont="1" applyFill="1" applyBorder="1" applyProtection="1"/>
    <xf numFmtId="0" fontId="2" fillId="2" borderId="2" xfId="0" applyFont="1" applyFill="1" applyBorder="1" applyProtection="1"/>
    <xf numFmtId="0" fontId="0" fillId="0" borderId="1" xfId="0" applyBorder="1" applyProtection="1"/>
    <xf numFmtId="0" fontId="0" fillId="0" borderId="1" xfId="0" applyBorder="1" applyProtection="1">
      <protection locked="0"/>
    </xf>
    <xf numFmtId="0" fontId="0" fillId="0" borderId="1" xfId="0" applyBorder="1"/>
    <xf numFmtId="0" fontId="0" fillId="2" borderId="0" xfId="0" applyFill="1" applyProtection="1"/>
    <xf numFmtId="0" fontId="0" fillId="0" borderId="1" xfId="0" applyFill="1" applyBorder="1" applyProtection="1"/>
    <xf numFmtId="0" fontId="0" fillId="0" borderId="0" xfId="0" applyFill="1"/>
    <xf numFmtId="0" fontId="1" fillId="0" borderId="2" xfId="0" applyFont="1" applyFill="1" applyBorder="1" applyProtection="1"/>
    <xf numFmtId="0" fontId="0" fillId="0" borderId="2" xfId="0" applyFill="1" applyBorder="1" applyAlignment="1" applyProtection="1">
      <alignment horizontal="left"/>
      <protection locked="0"/>
    </xf>
    <xf numFmtId="0" fontId="0" fillId="2" borderId="5" xfId="0" applyFill="1" applyBorder="1" applyAlignment="1" applyProtection="1"/>
    <xf numFmtId="0" fontId="0" fillId="2" borderId="3"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1" fontId="0" fillId="0" borderId="0" xfId="0" applyNumberFormat="1" applyAlignment="1" applyProtection="1"/>
    <xf numFmtId="0" fontId="0" fillId="0" borderId="0" xfId="0" applyAlignment="1"/>
    <xf numFmtId="49" fontId="0" fillId="0" borderId="1" xfId="0" applyNumberFormat="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7" xfId="0" applyFill="1" applyBorder="1" applyAlignment="1" applyProtection="1">
      <alignment horizontal="left"/>
    </xf>
    <xf numFmtId="0" fontId="0" fillId="2" borderId="8" xfId="0" applyFill="1" applyBorder="1" applyAlignment="1" applyProtection="1">
      <alignment horizontal="left"/>
    </xf>
    <xf numFmtId="0" fontId="0" fillId="2" borderId="9" xfId="0" applyFill="1" applyBorder="1" applyAlignment="1" applyProtection="1">
      <alignment horizontal="center"/>
    </xf>
    <xf numFmtId="0" fontId="0" fillId="0" borderId="7" xfId="0" applyBorder="1" applyAlignment="1" applyProtection="1">
      <alignment horizontal="left"/>
      <protection locked="0"/>
    </xf>
    <xf numFmtId="0" fontId="0" fillId="0" borderId="9" xfId="0" applyBorder="1" applyAlignment="1" applyProtection="1">
      <alignment horizontal="left"/>
      <protection locked="0"/>
    </xf>
    <xf numFmtId="0" fontId="0" fillId="0" borderId="8" xfId="0" applyBorder="1" applyAlignment="1" applyProtection="1">
      <alignment horizontal="left"/>
      <protection locked="0"/>
    </xf>
    <xf numFmtId="0" fontId="0" fillId="2" borderId="8" xfId="0" applyFill="1" applyBorder="1" applyAlignment="1" applyProtection="1">
      <alignment horizontal="center"/>
      <protection locked="0"/>
    </xf>
    <xf numFmtId="0" fontId="0" fillId="0" borderId="0" xfId="0" applyBorder="1" applyAlignment="1" applyProtection="1">
      <protection locked="0"/>
    </xf>
    <xf numFmtId="0" fontId="0" fillId="0" borderId="6" xfId="0" applyBorder="1" applyAlignment="1" applyProtection="1">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2" borderId="14"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 xfId="0" applyFill="1" applyBorder="1" applyAlignment="1" applyProtection="1">
      <protection locked="0"/>
    </xf>
    <xf numFmtId="0" fontId="0" fillId="2" borderId="0" xfId="0" applyFill="1" applyBorder="1" applyAlignment="1" applyProtection="1">
      <alignment horizontal="left"/>
      <protection locked="0"/>
    </xf>
    <xf numFmtId="0" fontId="0" fillId="2" borderId="9" xfId="0" applyFill="1" applyBorder="1" applyAlignment="1" applyProtection="1">
      <alignment horizontal="left"/>
    </xf>
    <xf numFmtId="0" fontId="0" fillId="2" borderId="7" xfId="0" applyFill="1" applyBorder="1" applyAlignment="1" applyProtection="1"/>
    <xf numFmtId="0" fontId="0" fillId="3" borderId="1" xfId="0" applyFill="1" applyBorder="1" applyAlignment="1" applyProtection="1">
      <alignment horizontal="center"/>
    </xf>
    <xf numFmtId="0" fontId="0" fillId="3" borderId="1" xfId="0" applyFill="1" applyBorder="1" applyAlignment="1" applyProtection="1">
      <protection locked="0"/>
    </xf>
    <xf numFmtId="0" fontId="0" fillId="3" borderId="1" xfId="0" applyFill="1" applyBorder="1" applyAlignment="1" applyProtection="1"/>
    <xf numFmtId="0" fontId="0" fillId="3" borderId="7" xfId="0" applyFill="1" applyBorder="1" applyAlignment="1" applyProtection="1">
      <protection locked="0"/>
    </xf>
    <xf numFmtId="0" fontId="0" fillId="4" borderId="1" xfId="0" applyFill="1" applyBorder="1" applyAlignment="1" applyProtection="1">
      <protection locked="0"/>
    </xf>
    <xf numFmtId="0" fontId="0" fillId="4" borderId="1" xfId="0" applyFill="1" applyBorder="1" applyAlignment="1" applyProtection="1"/>
    <xf numFmtId="0" fontId="0" fillId="4" borderId="7" xfId="0" applyFill="1" applyBorder="1" applyAlignment="1" applyProtection="1">
      <protection locked="0"/>
    </xf>
    <xf numFmtId="0" fontId="0" fillId="5" borderId="1" xfId="0" applyFill="1" applyBorder="1" applyAlignment="1" applyProtection="1">
      <protection locked="0"/>
    </xf>
    <xf numFmtId="0" fontId="0" fillId="5" borderId="1" xfId="0" applyFill="1" applyBorder="1" applyAlignment="1" applyProtection="1"/>
    <xf numFmtId="0" fontId="0" fillId="5" borderId="7" xfId="0" applyFill="1" applyBorder="1" applyAlignment="1" applyProtection="1">
      <protection locked="0"/>
    </xf>
    <xf numFmtId="0" fontId="0" fillId="2" borderId="12" xfId="0" applyFill="1" applyBorder="1" applyAlignment="1" applyProtection="1"/>
    <xf numFmtId="0" fontId="0" fillId="2" borderId="15" xfId="0" applyFill="1" applyBorder="1" applyAlignment="1" applyProtection="1"/>
    <xf numFmtId="0" fontId="0" fillId="3" borderId="7" xfId="0" applyFill="1" applyBorder="1" applyAlignment="1" applyProtection="1"/>
    <xf numFmtId="0" fontId="0" fillId="4" borderId="7" xfId="0" applyFill="1" applyBorder="1" applyAlignment="1" applyProtection="1"/>
    <xf numFmtId="0" fontId="0" fillId="5" borderId="7" xfId="0" applyFill="1" applyBorder="1" applyAlignment="1" applyProtection="1"/>
    <xf numFmtId="0" fontId="0" fillId="0" borderId="2" xfId="0" applyFill="1" applyBorder="1" applyAlignment="1" applyProtection="1">
      <alignment horizontal="left"/>
    </xf>
    <xf numFmtId="0" fontId="0" fillId="0" borderId="10" xfId="0" applyFill="1" applyBorder="1" applyAlignment="1" applyProtection="1">
      <alignment horizontal="left"/>
    </xf>
    <xf numFmtId="0" fontId="0" fillId="0" borderId="13" xfId="0" applyFill="1" applyBorder="1" applyAlignment="1" applyProtection="1">
      <alignment horizontal="left"/>
    </xf>
    <xf numFmtId="0" fontId="0" fillId="2" borderId="13" xfId="0" applyFill="1" applyBorder="1" applyAlignment="1" applyProtection="1"/>
    <xf numFmtId="0" fontId="0" fillId="0" borderId="1" xfId="0" applyFill="1" applyBorder="1" applyAlignment="1">
      <alignment horizontal="left"/>
    </xf>
    <xf numFmtId="0" fontId="1" fillId="0" borderId="1" xfId="0" applyFont="1" applyBorder="1"/>
    <xf numFmtId="0" fontId="1" fillId="0" borderId="1" xfId="0" applyFont="1" applyFill="1" applyBorder="1"/>
    <xf numFmtId="0" fontId="4" fillId="0" borderId="0" xfId="1" applyFont="1" applyAlignment="1">
      <alignment horizontal="center" vertical="top" wrapText="1"/>
    </xf>
    <xf numFmtId="0" fontId="5" fillId="0" borderId="0" xfId="1" applyFont="1" applyAlignment="1">
      <alignment vertical="top" wrapText="1"/>
    </xf>
    <xf numFmtId="0" fontId="1" fillId="0" borderId="1" xfId="0" applyFont="1" applyBorder="1" applyAlignment="1" applyProtection="1">
      <alignment horizontal="left"/>
      <protection locked="0"/>
    </xf>
    <xf numFmtId="0" fontId="0" fillId="2" borderId="7" xfId="0" applyFill="1" applyBorder="1" applyAlignment="1" applyProtection="1">
      <alignment horizontal="left"/>
    </xf>
    <xf numFmtId="0" fontId="0" fillId="2" borderId="8" xfId="0" applyFill="1" applyBorder="1" applyAlignment="1" applyProtection="1">
      <alignment horizontal="left"/>
    </xf>
    <xf numFmtId="0" fontId="0" fillId="2" borderId="9" xfId="0" applyFill="1" applyBorder="1" applyAlignment="1" applyProtection="1">
      <alignment horizontal="left"/>
    </xf>
    <xf numFmtId="0" fontId="0" fillId="0" borderId="0" xfId="0" applyFill="1" applyBorder="1" applyAlignment="1" applyProtection="1">
      <alignment horizontal="center"/>
    </xf>
    <xf numFmtId="0" fontId="0" fillId="2" borderId="7" xfId="0" applyFill="1" applyBorder="1" applyAlignment="1" applyProtection="1">
      <alignment horizontal="left"/>
    </xf>
    <xf numFmtId="0" fontId="0" fillId="2" borderId="9" xfId="0" applyFill="1" applyBorder="1" applyAlignment="1" applyProtection="1">
      <alignment horizontal="left"/>
    </xf>
    <xf numFmtId="0" fontId="0" fillId="2" borderId="8" xfId="0" applyFill="1" applyBorder="1" applyAlignment="1" applyProtection="1">
      <alignment horizontal="left"/>
    </xf>
    <xf numFmtId="0" fontId="0" fillId="0" borderId="0" xfId="0" applyFill="1" applyBorder="1" applyAlignment="1" applyProtection="1">
      <alignment horizontal="center"/>
    </xf>
    <xf numFmtId="0" fontId="0" fillId="2" borderId="7" xfId="0" applyFill="1" applyBorder="1" applyAlignment="1" applyProtection="1">
      <alignment horizontal="left"/>
    </xf>
    <xf numFmtId="0" fontId="0" fillId="2" borderId="9" xfId="0" applyFill="1" applyBorder="1" applyAlignment="1" applyProtection="1">
      <alignment horizontal="left"/>
    </xf>
    <xf numFmtId="0" fontId="0" fillId="2" borderId="8" xfId="0" applyFill="1" applyBorder="1" applyAlignment="1" applyProtection="1">
      <alignment horizontal="left"/>
    </xf>
    <xf numFmtId="0" fontId="0" fillId="0" borderId="0" xfId="0" applyFill="1" applyBorder="1" applyAlignment="1" applyProtection="1">
      <alignment horizontal="center"/>
    </xf>
    <xf numFmtId="0" fontId="0" fillId="0" borderId="4" xfId="0" applyBorder="1" applyAlignment="1" applyProtection="1"/>
    <xf numFmtId="0" fontId="2" fillId="0" borderId="4" xfId="0" applyFont="1" applyBorder="1" applyAlignment="1" applyProtection="1">
      <alignment vertical="center"/>
    </xf>
    <xf numFmtId="0" fontId="1" fillId="0" borderId="0" xfId="0" applyFont="1"/>
    <xf numFmtId="0" fontId="9" fillId="0" borderId="0" xfId="0" applyFont="1"/>
    <xf numFmtId="0" fontId="1" fillId="2" borderId="1" xfId="0" applyFont="1" applyFill="1" applyBorder="1" applyProtection="1"/>
    <xf numFmtId="0" fontId="1" fillId="0" borderId="1" xfId="0" applyFont="1" applyFill="1" applyBorder="1" applyProtection="1">
      <protection locked="0"/>
    </xf>
    <xf numFmtId="49" fontId="1" fillId="0" borderId="1" xfId="0" applyNumberFormat="1" applyFont="1" applyBorder="1" applyAlignment="1" applyProtection="1">
      <alignment horizontal="left"/>
      <protection locked="0"/>
    </xf>
    <xf numFmtId="0" fontId="1" fillId="0" borderId="0" xfId="0" applyFont="1" applyAlignment="1" applyProtection="1">
      <protection locked="0"/>
    </xf>
    <xf numFmtId="0" fontId="0" fillId="2" borderId="7" xfId="0" applyFill="1" applyBorder="1" applyAlignment="1" applyProtection="1">
      <alignment horizont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2" borderId="7" xfId="0" applyFill="1" applyBorder="1" applyAlignment="1" applyProtection="1">
      <alignment horizontal="left"/>
    </xf>
    <xf numFmtId="0" fontId="0" fillId="2" borderId="8" xfId="0" applyFill="1" applyBorder="1" applyAlignment="1" applyProtection="1">
      <alignment horizontal="left"/>
    </xf>
    <xf numFmtId="0" fontId="0" fillId="0" borderId="7" xfId="0" applyBorder="1" applyAlignment="1" applyProtection="1">
      <alignment horizontal="left"/>
    </xf>
    <xf numFmtId="0" fontId="0" fillId="0" borderId="9" xfId="0" applyBorder="1" applyAlignment="1" applyProtection="1">
      <alignment horizontal="left"/>
    </xf>
    <xf numFmtId="0" fontId="0" fillId="0" borderId="8" xfId="0" applyBorder="1" applyAlignment="1" applyProtection="1">
      <alignment horizontal="left"/>
    </xf>
    <xf numFmtId="0" fontId="0" fillId="2" borderId="9" xfId="0" applyFill="1" applyBorder="1" applyAlignment="1" applyProtection="1">
      <alignment horizontal="left"/>
    </xf>
    <xf numFmtId="0" fontId="0" fillId="0" borderId="7" xfId="0" applyFill="1" applyBorder="1" applyAlignment="1" applyProtection="1">
      <alignment horizontal="left"/>
      <protection locked="0"/>
    </xf>
    <xf numFmtId="0" fontId="0" fillId="0" borderId="9" xfId="0" applyFill="1" applyBorder="1" applyAlignment="1" applyProtection="1">
      <alignment horizontal="left"/>
      <protection locked="0"/>
    </xf>
    <xf numFmtId="0" fontId="0" fillId="0" borderId="8" xfId="0" applyFill="1" applyBorder="1" applyAlignment="1" applyProtection="1">
      <alignment horizontal="left"/>
      <protection locked="0"/>
    </xf>
    <xf numFmtId="0" fontId="0" fillId="0" borderId="10" xfId="0" applyFill="1" applyBorder="1" applyAlignment="1" applyProtection="1">
      <alignment horizontal="center"/>
    </xf>
    <xf numFmtId="0" fontId="0" fillId="0" borderId="11" xfId="0" applyFill="1" applyBorder="1" applyAlignment="1" applyProtection="1">
      <alignment horizontal="center"/>
    </xf>
    <xf numFmtId="0" fontId="0" fillId="0" borderId="12" xfId="0" applyFill="1" applyBorder="1" applyAlignment="1" applyProtection="1">
      <alignment horizontal="center"/>
    </xf>
    <xf numFmtId="0" fontId="0" fillId="0" borderId="13" xfId="0" applyFill="1" applyBorder="1" applyAlignment="1" applyProtection="1">
      <alignment horizontal="center"/>
    </xf>
    <xf numFmtId="0" fontId="0" fillId="0" borderId="0" xfId="0" applyFill="1" applyBorder="1" applyAlignment="1" applyProtection="1">
      <alignment horizontal="center"/>
    </xf>
    <xf numFmtId="0" fontId="0" fillId="0" borderId="6" xfId="0" applyFill="1" applyBorder="1" applyAlignment="1" applyProtection="1">
      <alignment horizontal="center"/>
    </xf>
    <xf numFmtId="0" fontId="0" fillId="0" borderId="14" xfId="0" applyFill="1" applyBorder="1" applyAlignment="1" applyProtection="1">
      <alignment horizontal="center"/>
    </xf>
    <xf numFmtId="0" fontId="0" fillId="0" borderId="4" xfId="0" applyFill="1" applyBorder="1" applyAlignment="1" applyProtection="1">
      <alignment horizontal="center"/>
    </xf>
    <xf numFmtId="0" fontId="0" fillId="0" borderId="15" xfId="0" applyFill="1" applyBorder="1" applyAlignment="1" applyProtection="1">
      <alignment horizontal="center"/>
    </xf>
    <xf numFmtId="0" fontId="1" fillId="0" borderId="7" xfId="0" applyFont="1" applyBorder="1" applyAlignment="1" applyProtection="1">
      <alignment horizontal="left"/>
    </xf>
    <xf numFmtId="0" fontId="0" fillId="0" borderId="7" xfId="0" applyFill="1" applyBorder="1" applyAlignment="1" applyProtection="1">
      <alignment horizontal="left"/>
    </xf>
    <xf numFmtId="0" fontId="0" fillId="0" borderId="9" xfId="0" applyFill="1" applyBorder="1" applyAlignment="1" applyProtection="1">
      <alignment horizontal="left"/>
    </xf>
    <xf numFmtId="0" fontId="0" fillId="0" borderId="8" xfId="0" applyFill="1" applyBorder="1" applyAlignment="1" applyProtection="1">
      <alignment horizontal="left"/>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5" xfId="0" applyFont="1" applyBorder="1" applyAlignment="1" applyProtection="1">
      <alignment horizontal="center" vertical="center"/>
    </xf>
    <xf numFmtId="0" fontId="0" fillId="3" borderId="7" xfId="0" applyFill="1"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4" borderId="7"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8" xfId="0" applyFill="1" applyBorder="1" applyAlignment="1" applyProtection="1">
      <alignment horizontal="center"/>
      <protection locked="0"/>
    </xf>
    <xf numFmtId="49" fontId="0" fillId="3" borderId="7" xfId="0" applyNumberFormat="1" applyFill="1" applyBorder="1" applyAlignment="1" applyProtection="1">
      <alignment horizontal="center"/>
    </xf>
    <xf numFmtId="49" fontId="0" fillId="3" borderId="9" xfId="0" applyNumberFormat="1" applyFill="1" applyBorder="1" applyAlignment="1" applyProtection="1">
      <alignment horizontal="center"/>
    </xf>
    <xf numFmtId="49" fontId="0" fillId="3" borderId="8" xfId="0" applyNumberFormat="1" applyFill="1" applyBorder="1" applyAlignment="1" applyProtection="1">
      <alignment horizontal="center"/>
    </xf>
    <xf numFmtId="0" fontId="0" fillId="0" borderId="10" xfId="0" applyBorder="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center"/>
    </xf>
    <xf numFmtId="0" fontId="3" fillId="0" borderId="11" xfId="0" applyFont="1" applyBorder="1" applyAlignment="1" applyProtection="1">
      <alignment horizontal="right" vertical="center"/>
    </xf>
    <xf numFmtId="0" fontId="0" fillId="0" borderId="11" xfId="0" applyBorder="1"/>
    <xf numFmtId="0" fontId="0" fillId="0" borderId="12" xfId="0" applyBorder="1"/>
    <xf numFmtId="0" fontId="0" fillId="0" borderId="4" xfId="0" applyBorder="1"/>
    <xf numFmtId="0" fontId="0" fillId="0" borderId="15" xfId="0" applyBorder="1"/>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4" xfId="0" applyBorder="1" applyAlignment="1" applyProtection="1">
      <alignment horizontal="center" vertical="center"/>
    </xf>
    <xf numFmtId="0" fontId="0" fillId="0" borderId="4" xfId="0" applyBorder="1" applyAlignment="1" applyProtection="1">
      <alignment horizontal="center" vertical="center"/>
    </xf>
    <xf numFmtId="0" fontId="0" fillId="2" borderId="4" xfId="0" applyFill="1" applyBorder="1" applyAlignment="1" applyProtection="1">
      <alignment horizontal="center" vertical="center"/>
    </xf>
    <xf numFmtId="0" fontId="0" fillId="2" borderId="7"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4" xfId="0" applyBorder="1" applyAlignment="1" applyProtection="1">
      <alignment horizontal="left" vertical="center"/>
    </xf>
    <xf numFmtId="0" fontId="0" fillId="0" borderId="4" xfId="0" applyBorder="1" applyAlignment="1" applyProtection="1">
      <alignment horizontal="left" vertical="center"/>
    </xf>
    <xf numFmtId="0" fontId="0" fillId="2" borderId="7"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1" fillId="0" borderId="4" xfId="0" applyFont="1" applyBorder="1" applyAlignment="1" applyProtection="1">
      <alignment horizontal="left" vertical="center"/>
    </xf>
  </cellXfs>
  <cellStyles count="2">
    <cellStyle name="Standaard" xfId="0" builtinId="0"/>
    <cellStyle name="Standaard 2" xfId="1" xr:uid="{00000000-0005-0000-0000-000001000000}"/>
  </cellStyles>
  <dxfs count="8">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CheckBox" fmlaLink="$G$2" lockText="1"/>
</file>

<file path=xl/ctrlProps/ctrlProp286.xml><?xml version="1.0" encoding="utf-8"?>
<formControlPr xmlns="http://schemas.microsoft.com/office/spreadsheetml/2009/9/main" objectType="CheckBox" fmlaLink="$H$2"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266241" name="Button 1" hidden="1">
              <a:extLst>
                <a:ext uri="{63B3BB69-23CF-44E3-9099-C40C66FF867C}">
                  <a14:compatExt spid="_x0000_s266241"/>
                </a:ext>
                <a:ext uri="{FF2B5EF4-FFF2-40B4-BE49-F238E27FC236}">
                  <a16:creationId xmlns:a16="http://schemas.microsoft.com/office/drawing/2014/main" id="{00000000-0008-0000-0100-000001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266242" name="Button 2" hidden="1">
              <a:extLst>
                <a:ext uri="{63B3BB69-23CF-44E3-9099-C40C66FF867C}">
                  <a14:compatExt spid="_x0000_s266242"/>
                </a:ext>
                <a:ext uri="{FF2B5EF4-FFF2-40B4-BE49-F238E27FC236}">
                  <a16:creationId xmlns:a16="http://schemas.microsoft.com/office/drawing/2014/main" id="{00000000-0008-0000-0100-000002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266243" name="Button 3" hidden="1">
              <a:extLst>
                <a:ext uri="{63B3BB69-23CF-44E3-9099-C40C66FF867C}">
                  <a14:compatExt spid="_x0000_s266243"/>
                </a:ext>
                <a:ext uri="{FF2B5EF4-FFF2-40B4-BE49-F238E27FC236}">
                  <a16:creationId xmlns:a16="http://schemas.microsoft.com/office/drawing/2014/main" id="{00000000-0008-0000-0100-000003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266244" name="Button 4" hidden="1">
              <a:extLst>
                <a:ext uri="{63B3BB69-23CF-44E3-9099-C40C66FF867C}">
                  <a14:compatExt spid="_x0000_s266244"/>
                </a:ext>
                <a:ext uri="{FF2B5EF4-FFF2-40B4-BE49-F238E27FC236}">
                  <a16:creationId xmlns:a16="http://schemas.microsoft.com/office/drawing/2014/main" id="{00000000-0008-0000-0100-000004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266245" name="Button 5" hidden="1">
              <a:extLst>
                <a:ext uri="{63B3BB69-23CF-44E3-9099-C40C66FF867C}">
                  <a14:compatExt spid="_x0000_s266245"/>
                </a:ext>
                <a:ext uri="{FF2B5EF4-FFF2-40B4-BE49-F238E27FC236}">
                  <a16:creationId xmlns:a16="http://schemas.microsoft.com/office/drawing/2014/main" id="{00000000-0008-0000-0100-000005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266246" name="Button 6" hidden="1">
              <a:extLst>
                <a:ext uri="{63B3BB69-23CF-44E3-9099-C40C66FF867C}">
                  <a14:compatExt spid="_x0000_s266246"/>
                </a:ext>
                <a:ext uri="{FF2B5EF4-FFF2-40B4-BE49-F238E27FC236}">
                  <a16:creationId xmlns:a16="http://schemas.microsoft.com/office/drawing/2014/main" id="{00000000-0008-0000-0100-000006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266247" name="Button 7" hidden="1">
              <a:extLst>
                <a:ext uri="{63B3BB69-23CF-44E3-9099-C40C66FF867C}">
                  <a14:compatExt spid="_x0000_s266247"/>
                </a:ext>
                <a:ext uri="{FF2B5EF4-FFF2-40B4-BE49-F238E27FC236}">
                  <a16:creationId xmlns:a16="http://schemas.microsoft.com/office/drawing/2014/main" id="{00000000-0008-0000-0100-000007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266248" name="Button 8" hidden="1">
              <a:extLst>
                <a:ext uri="{63B3BB69-23CF-44E3-9099-C40C66FF867C}">
                  <a14:compatExt spid="_x0000_s266248"/>
                </a:ext>
                <a:ext uri="{FF2B5EF4-FFF2-40B4-BE49-F238E27FC236}">
                  <a16:creationId xmlns:a16="http://schemas.microsoft.com/office/drawing/2014/main" id="{00000000-0008-0000-0100-000008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266249" name="Button 9" hidden="1">
              <a:extLst>
                <a:ext uri="{63B3BB69-23CF-44E3-9099-C40C66FF867C}">
                  <a14:compatExt spid="_x0000_s266249"/>
                </a:ext>
                <a:ext uri="{FF2B5EF4-FFF2-40B4-BE49-F238E27FC236}">
                  <a16:creationId xmlns:a16="http://schemas.microsoft.com/office/drawing/2014/main" id="{00000000-0008-0000-0100-000009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266250" name="Button 10" hidden="1">
              <a:extLst>
                <a:ext uri="{63B3BB69-23CF-44E3-9099-C40C66FF867C}">
                  <a14:compatExt spid="_x0000_s266250"/>
                </a:ext>
                <a:ext uri="{FF2B5EF4-FFF2-40B4-BE49-F238E27FC236}">
                  <a16:creationId xmlns:a16="http://schemas.microsoft.com/office/drawing/2014/main" id="{00000000-0008-0000-0100-00000A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266251" name="Button 11" hidden="1">
              <a:extLst>
                <a:ext uri="{63B3BB69-23CF-44E3-9099-C40C66FF867C}">
                  <a14:compatExt spid="_x0000_s266251"/>
                </a:ext>
                <a:ext uri="{FF2B5EF4-FFF2-40B4-BE49-F238E27FC236}">
                  <a16:creationId xmlns:a16="http://schemas.microsoft.com/office/drawing/2014/main" id="{00000000-0008-0000-0100-00000B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266252" name="Button 12" hidden="1">
              <a:extLst>
                <a:ext uri="{63B3BB69-23CF-44E3-9099-C40C66FF867C}">
                  <a14:compatExt spid="_x0000_s266252"/>
                </a:ext>
                <a:ext uri="{FF2B5EF4-FFF2-40B4-BE49-F238E27FC236}">
                  <a16:creationId xmlns:a16="http://schemas.microsoft.com/office/drawing/2014/main" id="{00000000-0008-0000-0100-00000C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266253" name="Button 13" hidden="1">
              <a:extLst>
                <a:ext uri="{63B3BB69-23CF-44E3-9099-C40C66FF867C}">
                  <a14:compatExt spid="_x0000_s266253"/>
                </a:ext>
                <a:ext uri="{FF2B5EF4-FFF2-40B4-BE49-F238E27FC236}">
                  <a16:creationId xmlns:a16="http://schemas.microsoft.com/office/drawing/2014/main" id="{00000000-0008-0000-0100-00000D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266254" name="Button 14" hidden="1">
              <a:extLst>
                <a:ext uri="{63B3BB69-23CF-44E3-9099-C40C66FF867C}">
                  <a14:compatExt spid="_x0000_s266254"/>
                </a:ext>
                <a:ext uri="{FF2B5EF4-FFF2-40B4-BE49-F238E27FC236}">
                  <a16:creationId xmlns:a16="http://schemas.microsoft.com/office/drawing/2014/main" id="{00000000-0008-0000-0100-00000E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266255" name="Button 15" hidden="1">
              <a:extLst>
                <a:ext uri="{63B3BB69-23CF-44E3-9099-C40C66FF867C}">
                  <a14:compatExt spid="_x0000_s266255"/>
                </a:ext>
                <a:ext uri="{FF2B5EF4-FFF2-40B4-BE49-F238E27FC236}">
                  <a16:creationId xmlns:a16="http://schemas.microsoft.com/office/drawing/2014/main" id="{00000000-0008-0000-0100-00000F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266256" name="Button 16" hidden="1">
              <a:extLst>
                <a:ext uri="{63B3BB69-23CF-44E3-9099-C40C66FF867C}">
                  <a14:compatExt spid="_x0000_s266256"/>
                </a:ext>
                <a:ext uri="{FF2B5EF4-FFF2-40B4-BE49-F238E27FC236}">
                  <a16:creationId xmlns:a16="http://schemas.microsoft.com/office/drawing/2014/main" id="{00000000-0008-0000-0100-000010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266257" name="Button 17" hidden="1">
              <a:extLst>
                <a:ext uri="{63B3BB69-23CF-44E3-9099-C40C66FF867C}">
                  <a14:compatExt spid="_x0000_s266257"/>
                </a:ext>
                <a:ext uri="{FF2B5EF4-FFF2-40B4-BE49-F238E27FC236}">
                  <a16:creationId xmlns:a16="http://schemas.microsoft.com/office/drawing/2014/main" id="{00000000-0008-0000-0100-000011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266258" name="Button 18" hidden="1">
              <a:extLst>
                <a:ext uri="{63B3BB69-23CF-44E3-9099-C40C66FF867C}">
                  <a14:compatExt spid="_x0000_s266258"/>
                </a:ext>
                <a:ext uri="{FF2B5EF4-FFF2-40B4-BE49-F238E27FC236}">
                  <a16:creationId xmlns:a16="http://schemas.microsoft.com/office/drawing/2014/main" id="{00000000-0008-0000-0100-000012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266259" name="Button 19" hidden="1">
              <a:extLst>
                <a:ext uri="{63B3BB69-23CF-44E3-9099-C40C66FF867C}">
                  <a14:compatExt spid="_x0000_s266259"/>
                </a:ext>
                <a:ext uri="{FF2B5EF4-FFF2-40B4-BE49-F238E27FC236}">
                  <a16:creationId xmlns:a16="http://schemas.microsoft.com/office/drawing/2014/main" id="{00000000-0008-0000-0100-000013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266260" name="Button 20" hidden="1">
              <a:extLst>
                <a:ext uri="{63B3BB69-23CF-44E3-9099-C40C66FF867C}">
                  <a14:compatExt spid="_x0000_s266260"/>
                </a:ext>
                <a:ext uri="{FF2B5EF4-FFF2-40B4-BE49-F238E27FC236}">
                  <a16:creationId xmlns:a16="http://schemas.microsoft.com/office/drawing/2014/main" id="{00000000-0008-0000-0100-000014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209550</xdr:colOff>
          <xdr:row>7</xdr:row>
          <xdr:rowOff>314325</xdr:rowOff>
        </xdr:to>
        <xdr:sp macro="" textlink="">
          <xdr:nvSpPr>
            <xdr:cNvPr id="266261" name="Button 21" hidden="1">
              <a:extLst>
                <a:ext uri="{63B3BB69-23CF-44E3-9099-C40C66FF867C}">
                  <a14:compatExt spid="_x0000_s266261"/>
                </a:ext>
                <a:ext uri="{FF2B5EF4-FFF2-40B4-BE49-F238E27FC236}">
                  <a16:creationId xmlns:a16="http://schemas.microsoft.com/office/drawing/2014/main" id="{00000000-0008-0000-0100-000015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266262" name="Button 22" hidden="1">
              <a:extLst>
                <a:ext uri="{63B3BB69-23CF-44E3-9099-C40C66FF867C}">
                  <a14:compatExt spid="_x0000_s266262"/>
                </a:ext>
                <a:ext uri="{FF2B5EF4-FFF2-40B4-BE49-F238E27FC236}">
                  <a16:creationId xmlns:a16="http://schemas.microsoft.com/office/drawing/2014/main" id="{00000000-0008-0000-0100-000016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266263" name="Button 23" hidden="1">
              <a:extLst>
                <a:ext uri="{63B3BB69-23CF-44E3-9099-C40C66FF867C}">
                  <a14:compatExt spid="_x0000_s266263"/>
                </a:ext>
                <a:ext uri="{FF2B5EF4-FFF2-40B4-BE49-F238E27FC236}">
                  <a16:creationId xmlns:a16="http://schemas.microsoft.com/office/drawing/2014/main" id="{00000000-0008-0000-0100-000017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266264" name="Button 24" hidden="1">
              <a:extLst>
                <a:ext uri="{63B3BB69-23CF-44E3-9099-C40C66FF867C}">
                  <a14:compatExt spid="_x0000_s266264"/>
                </a:ext>
                <a:ext uri="{FF2B5EF4-FFF2-40B4-BE49-F238E27FC236}">
                  <a16:creationId xmlns:a16="http://schemas.microsoft.com/office/drawing/2014/main" id="{00000000-0008-0000-0100-000018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266265" name="Button 25" hidden="1">
              <a:extLst>
                <a:ext uri="{63B3BB69-23CF-44E3-9099-C40C66FF867C}">
                  <a14:compatExt spid="_x0000_s266265"/>
                </a:ext>
                <a:ext uri="{FF2B5EF4-FFF2-40B4-BE49-F238E27FC236}">
                  <a16:creationId xmlns:a16="http://schemas.microsoft.com/office/drawing/2014/main" id="{00000000-0008-0000-0100-000019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266266" name="Button 26" hidden="1">
              <a:extLst>
                <a:ext uri="{63B3BB69-23CF-44E3-9099-C40C66FF867C}">
                  <a14:compatExt spid="_x0000_s266266"/>
                </a:ext>
                <a:ext uri="{FF2B5EF4-FFF2-40B4-BE49-F238E27FC236}">
                  <a16:creationId xmlns:a16="http://schemas.microsoft.com/office/drawing/2014/main" id="{00000000-0008-0000-0100-00001A1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5153" name="Button 1" hidden="1">
              <a:extLst>
                <a:ext uri="{63B3BB69-23CF-44E3-9099-C40C66FF867C}">
                  <a14:compatExt spid="_x0000_s305153"/>
                </a:ext>
                <a:ext uri="{FF2B5EF4-FFF2-40B4-BE49-F238E27FC236}">
                  <a16:creationId xmlns:a16="http://schemas.microsoft.com/office/drawing/2014/main" id="{00000000-0008-0000-0A00-000001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5154" name="Button 2" hidden="1">
              <a:extLst>
                <a:ext uri="{63B3BB69-23CF-44E3-9099-C40C66FF867C}">
                  <a14:compatExt spid="_x0000_s305154"/>
                </a:ext>
                <a:ext uri="{FF2B5EF4-FFF2-40B4-BE49-F238E27FC236}">
                  <a16:creationId xmlns:a16="http://schemas.microsoft.com/office/drawing/2014/main" id="{00000000-0008-0000-0A00-000002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5155" name="Button 3" hidden="1">
              <a:extLst>
                <a:ext uri="{63B3BB69-23CF-44E3-9099-C40C66FF867C}">
                  <a14:compatExt spid="_x0000_s305155"/>
                </a:ext>
                <a:ext uri="{FF2B5EF4-FFF2-40B4-BE49-F238E27FC236}">
                  <a16:creationId xmlns:a16="http://schemas.microsoft.com/office/drawing/2014/main" id="{00000000-0008-0000-0A00-000003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5156" name="Button 4" hidden="1">
              <a:extLst>
                <a:ext uri="{63B3BB69-23CF-44E3-9099-C40C66FF867C}">
                  <a14:compatExt spid="_x0000_s305156"/>
                </a:ext>
                <a:ext uri="{FF2B5EF4-FFF2-40B4-BE49-F238E27FC236}">
                  <a16:creationId xmlns:a16="http://schemas.microsoft.com/office/drawing/2014/main" id="{00000000-0008-0000-0A00-000004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05157" name="Button 5" hidden="1">
              <a:extLst>
                <a:ext uri="{63B3BB69-23CF-44E3-9099-C40C66FF867C}">
                  <a14:compatExt spid="_x0000_s305157"/>
                </a:ext>
                <a:ext uri="{FF2B5EF4-FFF2-40B4-BE49-F238E27FC236}">
                  <a16:creationId xmlns:a16="http://schemas.microsoft.com/office/drawing/2014/main" id="{00000000-0008-0000-0A00-000005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5158" name="Button 6" hidden="1">
              <a:extLst>
                <a:ext uri="{63B3BB69-23CF-44E3-9099-C40C66FF867C}">
                  <a14:compatExt spid="_x0000_s305158"/>
                </a:ext>
                <a:ext uri="{FF2B5EF4-FFF2-40B4-BE49-F238E27FC236}">
                  <a16:creationId xmlns:a16="http://schemas.microsoft.com/office/drawing/2014/main" id="{00000000-0008-0000-0A00-000006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5159" name="Button 7" hidden="1">
              <a:extLst>
                <a:ext uri="{63B3BB69-23CF-44E3-9099-C40C66FF867C}">
                  <a14:compatExt spid="_x0000_s305159"/>
                </a:ext>
                <a:ext uri="{FF2B5EF4-FFF2-40B4-BE49-F238E27FC236}">
                  <a16:creationId xmlns:a16="http://schemas.microsoft.com/office/drawing/2014/main" id="{00000000-0008-0000-0A00-000007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5160" name="Button 8" hidden="1">
              <a:extLst>
                <a:ext uri="{63B3BB69-23CF-44E3-9099-C40C66FF867C}">
                  <a14:compatExt spid="_x0000_s305160"/>
                </a:ext>
                <a:ext uri="{FF2B5EF4-FFF2-40B4-BE49-F238E27FC236}">
                  <a16:creationId xmlns:a16="http://schemas.microsoft.com/office/drawing/2014/main" id="{00000000-0008-0000-0A00-000008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5161" name="Button 9" hidden="1">
              <a:extLst>
                <a:ext uri="{63B3BB69-23CF-44E3-9099-C40C66FF867C}">
                  <a14:compatExt spid="_x0000_s305161"/>
                </a:ext>
                <a:ext uri="{FF2B5EF4-FFF2-40B4-BE49-F238E27FC236}">
                  <a16:creationId xmlns:a16="http://schemas.microsoft.com/office/drawing/2014/main" id="{00000000-0008-0000-0A00-000009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5162" name="Button 10" hidden="1">
              <a:extLst>
                <a:ext uri="{63B3BB69-23CF-44E3-9099-C40C66FF867C}">
                  <a14:compatExt spid="_x0000_s305162"/>
                </a:ext>
                <a:ext uri="{FF2B5EF4-FFF2-40B4-BE49-F238E27FC236}">
                  <a16:creationId xmlns:a16="http://schemas.microsoft.com/office/drawing/2014/main" id="{00000000-0008-0000-0A00-00000A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5163" name="Button 11" hidden="1">
              <a:extLst>
                <a:ext uri="{63B3BB69-23CF-44E3-9099-C40C66FF867C}">
                  <a14:compatExt spid="_x0000_s305163"/>
                </a:ext>
                <a:ext uri="{FF2B5EF4-FFF2-40B4-BE49-F238E27FC236}">
                  <a16:creationId xmlns:a16="http://schemas.microsoft.com/office/drawing/2014/main" id="{00000000-0008-0000-0A00-00000B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5164" name="Button 12" hidden="1">
              <a:extLst>
                <a:ext uri="{63B3BB69-23CF-44E3-9099-C40C66FF867C}">
                  <a14:compatExt spid="_x0000_s305164"/>
                </a:ext>
                <a:ext uri="{FF2B5EF4-FFF2-40B4-BE49-F238E27FC236}">
                  <a16:creationId xmlns:a16="http://schemas.microsoft.com/office/drawing/2014/main" id="{00000000-0008-0000-0A00-00000C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5165" name="Button 13" hidden="1">
              <a:extLst>
                <a:ext uri="{63B3BB69-23CF-44E3-9099-C40C66FF867C}">
                  <a14:compatExt spid="_x0000_s305165"/>
                </a:ext>
                <a:ext uri="{FF2B5EF4-FFF2-40B4-BE49-F238E27FC236}">
                  <a16:creationId xmlns:a16="http://schemas.microsoft.com/office/drawing/2014/main" id="{00000000-0008-0000-0A00-00000D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05166" name="Button 14" hidden="1">
              <a:extLst>
                <a:ext uri="{63B3BB69-23CF-44E3-9099-C40C66FF867C}">
                  <a14:compatExt spid="_x0000_s305166"/>
                </a:ext>
                <a:ext uri="{FF2B5EF4-FFF2-40B4-BE49-F238E27FC236}">
                  <a16:creationId xmlns:a16="http://schemas.microsoft.com/office/drawing/2014/main" id="{00000000-0008-0000-0A00-00000E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5167" name="Button 15" hidden="1">
              <a:extLst>
                <a:ext uri="{63B3BB69-23CF-44E3-9099-C40C66FF867C}">
                  <a14:compatExt spid="_x0000_s305167"/>
                </a:ext>
                <a:ext uri="{FF2B5EF4-FFF2-40B4-BE49-F238E27FC236}">
                  <a16:creationId xmlns:a16="http://schemas.microsoft.com/office/drawing/2014/main" id="{00000000-0008-0000-0A00-00000F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05168" name="Button 16" hidden="1">
              <a:extLst>
                <a:ext uri="{63B3BB69-23CF-44E3-9099-C40C66FF867C}">
                  <a14:compatExt spid="_x0000_s305168"/>
                </a:ext>
                <a:ext uri="{FF2B5EF4-FFF2-40B4-BE49-F238E27FC236}">
                  <a16:creationId xmlns:a16="http://schemas.microsoft.com/office/drawing/2014/main" id="{00000000-0008-0000-0A00-000010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5169" name="Button 17" hidden="1">
              <a:extLst>
                <a:ext uri="{63B3BB69-23CF-44E3-9099-C40C66FF867C}">
                  <a14:compatExt spid="_x0000_s305169"/>
                </a:ext>
                <a:ext uri="{FF2B5EF4-FFF2-40B4-BE49-F238E27FC236}">
                  <a16:creationId xmlns:a16="http://schemas.microsoft.com/office/drawing/2014/main" id="{00000000-0008-0000-0A00-000011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5170" name="Button 18" hidden="1">
              <a:extLst>
                <a:ext uri="{63B3BB69-23CF-44E3-9099-C40C66FF867C}">
                  <a14:compatExt spid="_x0000_s305170"/>
                </a:ext>
                <a:ext uri="{FF2B5EF4-FFF2-40B4-BE49-F238E27FC236}">
                  <a16:creationId xmlns:a16="http://schemas.microsoft.com/office/drawing/2014/main" id="{00000000-0008-0000-0A00-000012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5171" name="Button 19" hidden="1">
              <a:extLst>
                <a:ext uri="{63B3BB69-23CF-44E3-9099-C40C66FF867C}">
                  <a14:compatExt spid="_x0000_s305171"/>
                </a:ext>
                <a:ext uri="{FF2B5EF4-FFF2-40B4-BE49-F238E27FC236}">
                  <a16:creationId xmlns:a16="http://schemas.microsoft.com/office/drawing/2014/main" id="{00000000-0008-0000-0A00-000013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5172" name="Button 20" hidden="1">
              <a:extLst>
                <a:ext uri="{63B3BB69-23CF-44E3-9099-C40C66FF867C}">
                  <a14:compatExt spid="_x0000_s305172"/>
                </a:ext>
                <a:ext uri="{FF2B5EF4-FFF2-40B4-BE49-F238E27FC236}">
                  <a16:creationId xmlns:a16="http://schemas.microsoft.com/office/drawing/2014/main" id="{00000000-0008-0000-0A00-000014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5173" name="Button 21" hidden="1">
              <a:extLst>
                <a:ext uri="{63B3BB69-23CF-44E3-9099-C40C66FF867C}">
                  <a14:compatExt spid="_x0000_s305173"/>
                </a:ext>
                <a:ext uri="{FF2B5EF4-FFF2-40B4-BE49-F238E27FC236}">
                  <a16:creationId xmlns:a16="http://schemas.microsoft.com/office/drawing/2014/main" id="{00000000-0008-0000-0A00-000015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5174" name="Button 22" hidden="1">
              <a:extLst>
                <a:ext uri="{63B3BB69-23CF-44E3-9099-C40C66FF867C}">
                  <a14:compatExt spid="_x0000_s305174"/>
                </a:ext>
                <a:ext uri="{FF2B5EF4-FFF2-40B4-BE49-F238E27FC236}">
                  <a16:creationId xmlns:a16="http://schemas.microsoft.com/office/drawing/2014/main" id="{00000000-0008-0000-0A00-000016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5175" name="Button 23" hidden="1">
              <a:extLst>
                <a:ext uri="{63B3BB69-23CF-44E3-9099-C40C66FF867C}">
                  <a14:compatExt spid="_x0000_s305175"/>
                </a:ext>
                <a:ext uri="{FF2B5EF4-FFF2-40B4-BE49-F238E27FC236}">
                  <a16:creationId xmlns:a16="http://schemas.microsoft.com/office/drawing/2014/main" id="{00000000-0008-0000-0A00-000017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5176" name="Button 24" hidden="1">
              <a:extLst>
                <a:ext uri="{63B3BB69-23CF-44E3-9099-C40C66FF867C}">
                  <a14:compatExt spid="_x0000_s305176"/>
                </a:ext>
                <a:ext uri="{FF2B5EF4-FFF2-40B4-BE49-F238E27FC236}">
                  <a16:creationId xmlns:a16="http://schemas.microsoft.com/office/drawing/2014/main" id="{00000000-0008-0000-0A00-000018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5177" name="Button 25" hidden="1">
              <a:extLst>
                <a:ext uri="{63B3BB69-23CF-44E3-9099-C40C66FF867C}">
                  <a14:compatExt spid="_x0000_s305177"/>
                </a:ext>
                <a:ext uri="{FF2B5EF4-FFF2-40B4-BE49-F238E27FC236}">
                  <a16:creationId xmlns:a16="http://schemas.microsoft.com/office/drawing/2014/main" id="{00000000-0008-0000-0A00-000019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5178" name="Button 26" hidden="1">
              <a:extLst>
                <a:ext uri="{63B3BB69-23CF-44E3-9099-C40C66FF867C}">
                  <a14:compatExt spid="_x0000_s305178"/>
                </a:ext>
                <a:ext uri="{FF2B5EF4-FFF2-40B4-BE49-F238E27FC236}">
                  <a16:creationId xmlns:a16="http://schemas.microsoft.com/office/drawing/2014/main" id="{00000000-0008-0000-0A00-00001A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15393" name="Button 1" hidden="1">
              <a:extLst>
                <a:ext uri="{63B3BB69-23CF-44E3-9099-C40C66FF867C}">
                  <a14:compatExt spid="_x0000_s315393"/>
                </a:ext>
                <a:ext uri="{FF2B5EF4-FFF2-40B4-BE49-F238E27FC236}">
                  <a16:creationId xmlns:a16="http://schemas.microsoft.com/office/drawing/2014/main" id="{00000000-0008-0000-0B00-000001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15394" name="Button 2" hidden="1">
              <a:extLst>
                <a:ext uri="{63B3BB69-23CF-44E3-9099-C40C66FF867C}">
                  <a14:compatExt spid="_x0000_s315394"/>
                </a:ext>
                <a:ext uri="{FF2B5EF4-FFF2-40B4-BE49-F238E27FC236}">
                  <a16:creationId xmlns:a16="http://schemas.microsoft.com/office/drawing/2014/main" id="{00000000-0008-0000-0B00-000002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15395" name="Button 3" hidden="1">
              <a:extLst>
                <a:ext uri="{63B3BB69-23CF-44E3-9099-C40C66FF867C}">
                  <a14:compatExt spid="_x0000_s315395"/>
                </a:ext>
                <a:ext uri="{FF2B5EF4-FFF2-40B4-BE49-F238E27FC236}">
                  <a16:creationId xmlns:a16="http://schemas.microsoft.com/office/drawing/2014/main" id="{00000000-0008-0000-0B00-000003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15396" name="Button 4" hidden="1">
              <a:extLst>
                <a:ext uri="{63B3BB69-23CF-44E3-9099-C40C66FF867C}">
                  <a14:compatExt spid="_x0000_s315396"/>
                </a:ext>
                <a:ext uri="{FF2B5EF4-FFF2-40B4-BE49-F238E27FC236}">
                  <a16:creationId xmlns:a16="http://schemas.microsoft.com/office/drawing/2014/main" id="{00000000-0008-0000-0B00-000004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15397" name="Button 5" hidden="1">
              <a:extLst>
                <a:ext uri="{63B3BB69-23CF-44E3-9099-C40C66FF867C}">
                  <a14:compatExt spid="_x0000_s315397"/>
                </a:ext>
                <a:ext uri="{FF2B5EF4-FFF2-40B4-BE49-F238E27FC236}">
                  <a16:creationId xmlns:a16="http://schemas.microsoft.com/office/drawing/2014/main" id="{00000000-0008-0000-0B00-000005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65</xdr:col>
          <xdr:colOff>9525</xdr:colOff>
          <xdr:row>2</xdr:row>
          <xdr:rowOff>9525</xdr:rowOff>
        </xdr:from>
        <xdr:to>
          <xdr:col>66</xdr:col>
          <xdr:colOff>0</xdr:colOff>
          <xdr:row>4</xdr:row>
          <xdr:rowOff>0</xdr:rowOff>
        </xdr:to>
        <xdr:sp macro="" textlink="">
          <xdr:nvSpPr>
            <xdr:cNvPr id="315398" name="Button 6" hidden="1">
              <a:extLst>
                <a:ext uri="{63B3BB69-23CF-44E3-9099-C40C66FF867C}">
                  <a14:compatExt spid="_x0000_s315398"/>
                </a:ext>
                <a:ext uri="{FF2B5EF4-FFF2-40B4-BE49-F238E27FC236}">
                  <a16:creationId xmlns:a16="http://schemas.microsoft.com/office/drawing/2014/main" id="{00000000-0008-0000-0B00-000006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15399" name="Button 7" hidden="1">
              <a:extLst>
                <a:ext uri="{63B3BB69-23CF-44E3-9099-C40C66FF867C}">
                  <a14:compatExt spid="_x0000_s315399"/>
                </a:ext>
                <a:ext uri="{FF2B5EF4-FFF2-40B4-BE49-F238E27FC236}">
                  <a16:creationId xmlns:a16="http://schemas.microsoft.com/office/drawing/2014/main" id="{00000000-0008-0000-0B00-000007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15400" name="Button 8" hidden="1">
              <a:extLst>
                <a:ext uri="{63B3BB69-23CF-44E3-9099-C40C66FF867C}">
                  <a14:compatExt spid="_x0000_s315400"/>
                </a:ext>
                <a:ext uri="{FF2B5EF4-FFF2-40B4-BE49-F238E27FC236}">
                  <a16:creationId xmlns:a16="http://schemas.microsoft.com/office/drawing/2014/main" id="{00000000-0008-0000-0B00-000008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15401" name="Button 9" hidden="1">
              <a:extLst>
                <a:ext uri="{63B3BB69-23CF-44E3-9099-C40C66FF867C}">
                  <a14:compatExt spid="_x0000_s315401"/>
                </a:ext>
                <a:ext uri="{FF2B5EF4-FFF2-40B4-BE49-F238E27FC236}">
                  <a16:creationId xmlns:a16="http://schemas.microsoft.com/office/drawing/2014/main" id="{00000000-0008-0000-0B00-000009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15402" name="Button 10" hidden="1">
              <a:extLst>
                <a:ext uri="{63B3BB69-23CF-44E3-9099-C40C66FF867C}">
                  <a14:compatExt spid="_x0000_s315402"/>
                </a:ext>
                <a:ext uri="{FF2B5EF4-FFF2-40B4-BE49-F238E27FC236}">
                  <a16:creationId xmlns:a16="http://schemas.microsoft.com/office/drawing/2014/main" id="{00000000-0008-0000-0B00-00000A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9525</xdr:colOff>
          <xdr:row>7</xdr:row>
          <xdr:rowOff>28575</xdr:rowOff>
        </xdr:from>
        <xdr:to>
          <xdr:col>61</xdr:col>
          <xdr:colOff>381000</xdr:colOff>
          <xdr:row>8</xdr:row>
          <xdr:rowOff>0</xdr:rowOff>
        </xdr:to>
        <xdr:sp macro="" textlink="">
          <xdr:nvSpPr>
            <xdr:cNvPr id="315403" name="Button 11" hidden="1">
              <a:extLst>
                <a:ext uri="{63B3BB69-23CF-44E3-9099-C40C66FF867C}">
                  <a14:compatExt spid="_x0000_s315403"/>
                </a:ext>
                <a:ext uri="{FF2B5EF4-FFF2-40B4-BE49-F238E27FC236}">
                  <a16:creationId xmlns:a16="http://schemas.microsoft.com/office/drawing/2014/main" id="{00000000-0008-0000-0B00-00000B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15404" name="Button 12" hidden="1">
              <a:extLst>
                <a:ext uri="{63B3BB69-23CF-44E3-9099-C40C66FF867C}">
                  <a14:compatExt spid="_x0000_s315404"/>
                </a:ext>
                <a:ext uri="{FF2B5EF4-FFF2-40B4-BE49-F238E27FC236}">
                  <a16:creationId xmlns:a16="http://schemas.microsoft.com/office/drawing/2014/main" id="{00000000-0008-0000-0B00-00000C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15405" name="Button 13" hidden="1">
              <a:extLst>
                <a:ext uri="{63B3BB69-23CF-44E3-9099-C40C66FF867C}">
                  <a14:compatExt spid="_x0000_s315405"/>
                </a:ext>
                <a:ext uri="{FF2B5EF4-FFF2-40B4-BE49-F238E27FC236}">
                  <a16:creationId xmlns:a16="http://schemas.microsoft.com/office/drawing/2014/main" id="{00000000-0008-0000-0B00-00000D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15406" name="Button 14" hidden="1">
              <a:extLst>
                <a:ext uri="{63B3BB69-23CF-44E3-9099-C40C66FF867C}">
                  <a14:compatExt spid="_x0000_s315406"/>
                </a:ext>
                <a:ext uri="{FF2B5EF4-FFF2-40B4-BE49-F238E27FC236}">
                  <a16:creationId xmlns:a16="http://schemas.microsoft.com/office/drawing/2014/main" id="{00000000-0008-0000-0B00-00000E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15407" name="Button 15" hidden="1">
              <a:extLst>
                <a:ext uri="{63B3BB69-23CF-44E3-9099-C40C66FF867C}">
                  <a14:compatExt spid="_x0000_s315407"/>
                </a:ext>
                <a:ext uri="{FF2B5EF4-FFF2-40B4-BE49-F238E27FC236}">
                  <a16:creationId xmlns:a16="http://schemas.microsoft.com/office/drawing/2014/main" id="{00000000-0008-0000-0B00-00000F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5</xdr:row>
          <xdr:rowOff>0</xdr:rowOff>
        </xdr:from>
        <xdr:to>
          <xdr:col>5</xdr:col>
          <xdr:colOff>0</xdr:colOff>
          <xdr:row>6</xdr:row>
          <xdr:rowOff>152400</xdr:rowOff>
        </xdr:to>
        <xdr:sp macro="" textlink="">
          <xdr:nvSpPr>
            <xdr:cNvPr id="315408" name="Button 16" hidden="1">
              <a:extLst>
                <a:ext uri="{63B3BB69-23CF-44E3-9099-C40C66FF867C}">
                  <a14:compatExt spid="_x0000_s315408"/>
                </a:ext>
                <a:ext uri="{FF2B5EF4-FFF2-40B4-BE49-F238E27FC236}">
                  <a16:creationId xmlns:a16="http://schemas.microsoft.com/office/drawing/2014/main" id="{00000000-0008-0000-0B00-000010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Opbouwen handicap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15409" name="Button 17" hidden="1">
              <a:extLst>
                <a:ext uri="{63B3BB69-23CF-44E3-9099-C40C66FF867C}">
                  <a14:compatExt spid="_x0000_s315409"/>
                </a:ext>
                <a:ext uri="{FF2B5EF4-FFF2-40B4-BE49-F238E27FC236}">
                  <a16:creationId xmlns:a16="http://schemas.microsoft.com/office/drawing/2014/main" id="{00000000-0008-0000-0B00-000011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15410" name="Button 18" hidden="1">
              <a:extLst>
                <a:ext uri="{63B3BB69-23CF-44E3-9099-C40C66FF867C}">
                  <a14:compatExt spid="_x0000_s315410"/>
                </a:ext>
                <a:ext uri="{FF2B5EF4-FFF2-40B4-BE49-F238E27FC236}">
                  <a16:creationId xmlns:a16="http://schemas.microsoft.com/office/drawing/2014/main" id="{00000000-0008-0000-0B00-000012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19050</xdr:colOff>
          <xdr:row>7</xdr:row>
          <xdr:rowOff>9525</xdr:rowOff>
        </xdr:from>
        <xdr:to>
          <xdr:col>27</xdr:col>
          <xdr:colOff>190500</xdr:colOff>
          <xdr:row>8</xdr:row>
          <xdr:rowOff>0</xdr:rowOff>
        </xdr:to>
        <xdr:sp macro="" textlink="">
          <xdr:nvSpPr>
            <xdr:cNvPr id="315411" name="Button 19" hidden="1">
              <a:extLst>
                <a:ext uri="{63B3BB69-23CF-44E3-9099-C40C66FF867C}">
                  <a14:compatExt spid="_x0000_s315411"/>
                </a:ext>
                <a:ext uri="{FF2B5EF4-FFF2-40B4-BE49-F238E27FC236}">
                  <a16:creationId xmlns:a16="http://schemas.microsoft.com/office/drawing/2014/main" id="{00000000-0008-0000-0B00-000013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35</xdr:col>
          <xdr:colOff>190500</xdr:colOff>
          <xdr:row>8</xdr:row>
          <xdr:rowOff>0</xdr:rowOff>
        </xdr:to>
        <xdr:sp macro="" textlink="">
          <xdr:nvSpPr>
            <xdr:cNvPr id="315412" name="Button 20" hidden="1">
              <a:extLst>
                <a:ext uri="{63B3BB69-23CF-44E3-9099-C40C66FF867C}">
                  <a14:compatExt spid="_x0000_s315412"/>
                </a:ext>
                <a:ext uri="{FF2B5EF4-FFF2-40B4-BE49-F238E27FC236}">
                  <a16:creationId xmlns:a16="http://schemas.microsoft.com/office/drawing/2014/main" id="{00000000-0008-0000-0B00-000014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43</xdr:col>
          <xdr:colOff>190500</xdr:colOff>
          <xdr:row>8</xdr:row>
          <xdr:rowOff>0</xdr:rowOff>
        </xdr:to>
        <xdr:sp macro="" textlink="">
          <xdr:nvSpPr>
            <xdr:cNvPr id="315413" name="Button 21" hidden="1">
              <a:extLst>
                <a:ext uri="{63B3BB69-23CF-44E3-9099-C40C66FF867C}">
                  <a14:compatExt spid="_x0000_s315413"/>
                </a:ext>
                <a:ext uri="{FF2B5EF4-FFF2-40B4-BE49-F238E27FC236}">
                  <a16:creationId xmlns:a16="http://schemas.microsoft.com/office/drawing/2014/main" id="{00000000-0008-0000-0B00-000015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51</xdr:col>
          <xdr:colOff>190500</xdr:colOff>
          <xdr:row>8</xdr:row>
          <xdr:rowOff>0</xdr:rowOff>
        </xdr:to>
        <xdr:sp macro="" textlink="">
          <xdr:nvSpPr>
            <xdr:cNvPr id="315414" name="Button 22" hidden="1">
              <a:extLst>
                <a:ext uri="{63B3BB69-23CF-44E3-9099-C40C66FF867C}">
                  <a14:compatExt spid="_x0000_s315414"/>
                </a:ext>
                <a:ext uri="{FF2B5EF4-FFF2-40B4-BE49-F238E27FC236}">
                  <a16:creationId xmlns:a16="http://schemas.microsoft.com/office/drawing/2014/main" id="{00000000-0008-0000-0B00-000016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28575</xdr:rowOff>
        </xdr:from>
        <xdr:to>
          <xdr:col>38</xdr:col>
          <xdr:colOff>0</xdr:colOff>
          <xdr:row>8</xdr:row>
          <xdr:rowOff>0</xdr:rowOff>
        </xdr:to>
        <xdr:sp macro="" textlink="">
          <xdr:nvSpPr>
            <xdr:cNvPr id="315415" name="Button 23" hidden="1">
              <a:extLst>
                <a:ext uri="{63B3BB69-23CF-44E3-9099-C40C66FF867C}">
                  <a14:compatExt spid="_x0000_s315415"/>
                </a:ext>
                <a:ext uri="{FF2B5EF4-FFF2-40B4-BE49-F238E27FC236}">
                  <a16:creationId xmlns:a16="http://schemas.microsoft.com/office/drawing/2014/main" id="{00000000-0008-0000-0B00-000017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28575</xdr:rowOff>
        </xdr:from>
        <xdr:to>
          <xdr:col>46</xdr:col>
          <xdr:colOff>0</xdr:colOff>
          <xdr:row>8</xdr:row>
          <xdr:rowOff>0</xdr:rowOff>
        </xdr:to>
        <xdr:sp macro="" textlink="">
          <xdr:nvSpPr>
            <xdr:cNvPr id="315416" name="Button 24" hidden="1">
              <a:extLst>
                <a:ext uri="{63B3BB69-23CF-44E3-9099-C40C66FF867C}">
                  <a14:compatExt spid="_x0000_s315416"/>
                </a:ext>
                <a:ext uri="{FF2B5EF4-FFF2-40B4-BE49-F238E27FC236}">
                  <a16:creationId xmlns:a16="http://schemas.microsoft.com/office/drawing/2014/main" id="{00000000-0008-0000-0B00-000018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28575</xdr:rowOff>
        </xdr:from>
        <xdr:to>
          <xdr:col>46</xdr:col>
          <xdr:colOff>0</xdr:colOff>
          <xdr:row>8</xdr:row>
          <xdr:rowOff>0</xdr:rowOff>
        </xdr:to>
        <xdr:sp macro="" textlink="">
          <xdr:nvSpPr>
            <xdr:cNvPr id="315417" name="Button 25" hidden="1">
              <a:extLst>
                <a:ext uri="{63B3BB69-23CF-44E3-9099-C40C66FF867C}">
                  <a14:compatExt spid="_x0000_s315417"/>
                </a:ext>
                <a:ext uri="{FF2B5EF4-FFF2-40B4-BE49-F238E27FC236}">
                  <a16:creationId xmlns:a16="http://schemas.microsoft.com/office/drawing/2014/main" id="{00000000-0008-0000-0B00-000019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2</xdr:row>
          <xdr:rowOff>0</xdr:rowOff>
        </xdr:from>
        <xdr:to>
          <xdr:col>3</xdr:col>
          <xdr:colOff>1771650</xdr:colOff>
          <xdr:row>2</xdr:row>
          <xdr:rowOff>314325</xdr:rowOff>
        </xdr:to>
        <xdr:sp macro="" textlink="">
          <xdr:nvSpPr>
            <xdr:cNvPr id="65537" name="Button 1" hidden="1">
              <a:extLst>
                <a:ext uri="{63B3BB69-23CF-44E3-9099-C40C66FF867C}">
                  <a14:compatExt spid="_x0000_s65537"/>
                </a:ext>
                <a:ext uri="{FF2B5EF4-FFF2-40B4-BE49-F238E27FC236}">
                  <a16:creationId xmlns:a16="http://schemas.microsoft.com/office/drawing/2014/main" id="{00000000-0008-0000-0C00-0000010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Kampioenen opbouwen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xdr:row>
          <xdr:rowOff>9525</xdr:rowOff>
        </xdr:from>
        <xdr:to>
          <xdr:col>6</xdr:col>
          <xdr:colOff>847725</xdr:colOff>
          <xdr:row>2</xdr:row>
          <xdr:rowOff>314325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C00-0000020001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Per 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2</xdr:row>
          <xdr:rowOff>9525</xdr:rowOff>
        </xdr:from>
        <xdr:to>
          <xdr:col>6</xdr:col>
          <xdr:colOff>1543050</xdr:colOff>
          <xdr:row>2</xdr:row>
          <xdr:rowOff>314325</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C00-0000040001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Per letter</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xdr:row>
          <xdr:rowOff>0</xdr:rowOff>
        </xdr:from>
        <xdr:to>
          <xdr:col>2</xdr:col>
          <xdr:colOff>1114425</xdr:colOff>
          <xdr:row>6</xdr:row>
          <xdr:rowOff>123825</xdr:rowOff>
        </xdr:to>
        <xdr:sp macro="" textlink="">
          <xdr:nvSpPr>
            <xdr:cNvPr id="130049" name="Button 1" hidden="1">
              <a:extLst>
                <a:ext uri="{63B3BB69-23CF-44E3-9099-C40C66FF867C}">
                  <a14:compatExt spid="_x0000_s130049"/>
                </a:ext>
                <a:ext uri="{FF2B5EF4-FFF2-40B4-BE49-F238E27FC236}">
                  <a16:creationId xmlns:a16="http://schemas.microsoft.com/office/drawing/2014/main" id="{00000000-0008-0000-0D00-000001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Winnaars opbouwen</a:t>
              </a:r>
            </a:p>
            <a:p>
              <a:pPr algn="ctr" rtl="0">
                <a:defRPr sz="1000"/>
              </a:pPr>
              <a:endParaRPr lang="nl-NL"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2</xdr:col>
          <xdr:colOff>0</xdr:colOff>
          <xdr:row>8</xdr:row>
          <xdr:rowOff>0</xdr:rowOff>
        </xdr:to>
        <xdr:sp macro="" textlink="">
          <xdr:nvSpPr>
            <xdr:cNvPr id="130061" name="Button 13" hidden="1">
              <a:extLst>
                <a:ext uri="{63B3BB69-23CF-44E3-9099-C40C66FF867C}">
                  <a14:compatExt spid="_x0000_s130061"/>
                </a:ext>
                <a:ext uri="{FF2B5EF4-FFF2-40B4-BE49-F238E27FC236}">
                  <a16:creationId xmlns:a16="http://schemas.microsoft.com/office/drawing/2014/main" id="{00000000-0008-0000-0D00-00000D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809625</xdr:colOff>
          <xdr:row>5</xdr:row>
          <xdr:rowOff>19050</xdr:rowOff>
        </xdr:from>
        <xdr:to>
          <xdr:col>6</xdr:col>
          <xdr:colOff>209550</xdr:colOff>
          <xdr:row>6</xdr:row>
          <xdr:rowOff>142875</xdr:rowOff>
        </xdr:to>
        <xdr:sp macro="" textlink="">
          <xdr:nvSpPr>
            <xdr:cNvPr id="130073" name="Button 25" hidden="1">
              <a:extLst>
                <a:ext uri="{63B3BB69-23CF-44E3-9099-C40C66FF867C}">
                  <a14:compatExt spid="_x0000_s130073"/>
                </a:ext>
                <a:ext uri="{FF2B5EF4-FFF2-40B4-BE49-F238E27FC236}">
                  <a16:creationId xmlns:a16="http://schemas.microsoft.com/office/drawing/2014/main" id="{00000000-0008-0000-0D00-000019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Importeren gegevens</a:t>
              </a:r>
            </a:p>
            <a:p>
              <a:pPr algn="ctr" rtl="0">
                <a:defRPr sz="1000"/>
              </a:pPr>
              <a:endParaRPr lang="nl-NL"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238125</xdr:colOff>
          <xdr:row>5</xdr:row>
          <xdr:rowOff>9525</xdr:rowOff>
        </xdr:from>
        <xdr:to>
          <xdr:col>10</xdr:col>
          <xdr:colOff>85725</xdr:colOff>
          <xdr:row>6</xdr:row>
          <xdr:rowOff>133350</xdr:rowOff>
        </xdr:to>
        <xdr:sp macro="" textlink="">
          <xdr:nvSpPr>
            <xdr:cNvPr id="130074" name="Button 26" hidden="1">
              <a:extLst>
                <a:ext uri="{63B3BB69-23CF-44E3-9099-C40C66FF867C}">
                  <a14:compatExt spid="_x0000_s130074"/>
                </a:ext>
                <a:ext uri="{FF2B5EF4-FFF2-40B4-BE49-F238E27FC236}">
                  <a16:creationId xmlns:a16="http://schemas.microsoft.com/office/drawing/2014/main" id="{00000000-0008-0000-0D00-00001A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Verwerken gegevens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1143000</xdr:colOff>
          <xdr:row>5</xdr:row>
          <xdr:rowOff>9525</xdr:rowOff>
        </xdr:from>
        <xdr:to>
          <xdr:col>3</xdr:col>
          <xdr:colOff>771525</xdr:colOff>
          <xdr:row>6</xdr:row>
          <xdr:rowOff>133350</xdr:rowOff>
        </xdr:to>
        <xdr:sp macro="" textlink="">
          <xdr:nvSpPr>
            <xdr:cNvPr id="130075" name="Button 27" hidden="1">
              <a:extLst>
                <a:ext uri="{63B3BB69-23CF-44E3-9099-C40C66FF867C}">
                  <a14:compatExt spid="_x0000_s130075"/>
                </a:ext>
                <a:ext uri="{FF2B5EF4-FFF2-40B4-BE49-F238E27FC236}">
                  <a16:creationId xmlns:a16="http://schemas.microsoft.com/office/drawing/2014/main" id="{00000000-0008-0000-0D00-00001B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Dubbele paarden/pony's</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285750</xdr:colOff>
          <xdr:row>16</xdr:row>
          <xdr:rowOff>57150</xdr:rowOff>
        </xdr:from>
        <xdr:to>
          <xdr:col>2</xdr:col>
          <xdr:colOff>3028950</xdr:colOff>
          <xdr:row>17</xdr:row>
          <xdr:rowOff>152400</xdr:rowOff>
        </xdr:to>
        <xdr:sp macro="" textlink="">
          <xdr:nvSpPr>
            <xdr:cNvPr id="230402" name="Button 2" hidden="1">
              <a:extLst>
                <a:ext uri="{63B3BB69-23CF-44E3-9099-C40C66FF867C}">
                  <a14:compatExt spid="_x0000_s230402"/>
                </a:ext>
                <a:ext uri="{FF2B5EF4-FFF2-40B4-BE49-F238E27FC236}">
                  <a16:creationId xmlns:a16="http://schemas.microsoft.com/office/drawing/2014/main" id="{00000000-0008-0000-0E00-00000284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Tabbladen zichtbaar of verbergen</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1276350</xdr:colOff>
          <xdr:row>2</xdr:row>
          <xdr:rowOff>9525</xdr:rowOff>
        </xdr:from>
        <xdr:to>
          <xdr:col>7</xdr:col>
          <xdr:colOff>2000250</xdr:colOff>
          <xdr:row>3</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F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Afvaardiging opbouwen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269313" name="Button 1" hidden="1">
              <a:extLst>
                <a:ext uri="{63B3BB69-23CF-44E3-9099-C40C66FF867C}">
                  <a14:compatExt spid="_x0000_s269313"/>
                </a:ext>
                <a:ext uri="{FF2B5EF4-FFF2-40B4-BE49-F238E27FC236}">
                  <a16:creationId xmlns:a16="http://schemas.microsoft.com/office/drawing/2014/main" id="{00000000-0008-0000-0200-000001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269314" name="Button 2" hidden="1">
              <a:extLst>
                <a:ext uri="{63B3BB69-23CF-44E3-9099-C40C66FF867C}">
                  <a14:compatExt spid="_x0000_s269314"/>
                </a:ext>
                <a:ext uri="{FF2B5EF4-FFF2-40B4-BE49-F238E27FC236}">
                  <a16:creationId xmlns:a16="http://schemas.microsoft.com/office/drawing/2014/main" id="{00000000-0008-0000-0200-000002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269315" name="Button 3" hidden="1">
              <a:extLst>
                <a:ext uri="{63B3BB69-23CF-44E3-9099-C40C66FF867C}">
                  <a14:compatExt spid="_x0000_s269315"/>
                </a:ext>
                <a:ext uri="{FF2B5EF4-FFF2-40B4-BE49-F238E27FC236}">
                  <a16:creationId xmlns:a16="http://schemas.microsoft.com/office/drawing/2014/main" id="{00000000-0008-0000-0200-000003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269316" name="Button 4" hidden="1">
              <a:extLst>
                <a:ext uri="{63B3BB69-23CF-44E3-9099-C40C66FF867C}">
                  <a14:compatExt spid="_x0000_s269316"/>
                </a:ext>
                <a:ext uri="{FF2B5EF4-FFF2-40B4-BE49-F238E27FC236}">
                  <a16:creationId xmlns:a16="http://schemas.microsoft.com/office/drawing/2014/main" id="{00000000-0008-0000-0200-000004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269317" name="Button 5" hidden="1">
              <a:extLst>
                <a:ext uri="{63B3BB69-23CF-44E3-9099-C40C66FF867C}">
                  <a14:compatExt spid="_x0000_s269317"/>
                </a:ext>
                <a:ext uri="{FF2B5EF4-FFF2-40B4-BE49-F238E27FC236}">
                  <a16:creationId xmlns:a16="http://schemas.microsoft.com/office/drawing/2014/main" id="{00000000-0008-0000-0200-000005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269318" name="Button 6" hidden="1">
              <a:extLst>
                <a:ext uri="{63B3BB69-23CF-44E3-9099-C40C66FF867C}">
                  <a14:compatExt spid="_x0000_s269318"/>
                </a:ext>
                <a:ext uri="{FF2B5EF4-FFF2-40B4-BE49-F238E27FC236}">
                  <a16:creationId xmlns:a16="http://schemas.microsoft.com/office/drawing/2014/main" id="{00000000-0008-0000-0200-000006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269319" name="Button 7" hidden="1">
              <a:extLst>
                <a:ext uri="{63B3BB69-23CF-44E3-9099-C40C66FF867C}">
                  <a14:compatExt spid="_x0000_s269319"/>
                </a:ext>
                <a:ext uri="{FF2B5EF4-FFF2-40B4-BE49-F238E27FC236}">
                  <a16:creationId xmlns:a16="http://schemas.microsoft.com/office/drawing/2014/main" id="{00000000-0008-0000-0200-000007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269320" name="Button 8" hidden="1">
              <a:extLst>
                <a:ext uri="{63B3BB69-23CF-44E3-9099-C40C66FF867C}">
                  <a14:compatExt spid="_x0000_s269320"/>
                </a:ext>
                <a:ext uri="{FF2B5EF4-FFF2-40B4-BE49-F238E27FC236}">
                  <a16:creationId xmlns:a16="http://schemas.microsoft.com/office/drawing/2014/main" id="{00000000-0008-0000-0200-000008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269321" name="Button 9" hidden="1">
              <a:extLst>
                <a:ext uri="{63B3BB69-23CF-44E3-9099-C40C66FF867C}">
                  <a14:compatExt spid="_x0000_s269321"/>
                </a:ext>
                <a:ext uri="{FF2B5EF4-FFF2-40B4-BE49-F238E27FC236}">
                  <a16:creationId xmlns:a16="http://schemas.microsoft.com/office/drawing/2014/main" id="{00000000-0008-0000-0200-000009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269322" name="Button 10" hidden="1">
              <a:extLst>
                <a:ext uri="{63B3BB69-23CF-44E3-9099-C40C66FF867C}">
                  <a14:compatExt spid="_x0000_s269322"/>
                </a:ext>
                <a:ext uri="{FF2B5EF4-FFF2-40B4-BE49-F238E27FC236}">
                  <a16:creationId xmlns:a16="http://schemas.microsoft.com/office/drawing/2014/main" id="{00000000-0008-0000-0200-00000A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269323" name="Button 11" hidden="1">
              <a:extLst>
                <a:ext uri="{63B3BB69-23CF-44E3-9099-C40C66FF867C}">
                  <a14:compatExt spid="_x0000_s269323"/>
                </a:ext>
                <a:ext uri="{FF2B5EF4-FFF2-40B4-BE49-F238E27FC236}">
                  <a16:creationId xmlns:a16="http://schemas.microsoft.com/office/drawing/2014/main" id="{00000000-0008-0000-0200-00000B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269324" name="Button 12" hidden="1">
              <a:extLst>
                <a:ext uri="{63B3BB69-23CF-44E3-9099-C40C66FF867C}">
                  <a14:compatExt spid="_x0000_s269324"/>
                </a:ext>
                <a:ext uri="{FF2B5EF4-FFF2-40B4-BE49-F238E27FC236}">
                  <a16:creationId xmlns:a16="http://schemas.microsoft.com/office/drawing/2014/main" id="{00000000-0008-0000-0200-00000C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269325" name="Button 13" hidden="1">
              <a:extLst>
                <a:ext uri="{63B3BB69-23CF-44E3-9099-C40C66FF867C}">
                  <a14:compatExt spid="_x0000_s269325"/>
                </a:ext>
                <a:ext uri="{FF2B5EF4-FFF2-40B4-BE49-F238E27FC236}">
                  <a16:creationId xmlns:a16="http://schemas.microsoft.com/office/drawing/2014/main" id="{00000000-0008-0000-0200-00000D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269326" name="Button 14" hidden="1">
              <a:extLst>
                <a:ext uri="{63B3BB69-23CF-44E3-9099-C40C66FF867C}">
                  <a14:compatExt spid="_x0000_s269326"/>
                </a:ext>
                <a:ext uri="{FF2B5EF4-FFF2-40B4-BE49-F238E27FC236}">
                  <a16:creationId xmlns:a16="http://schemas.microsoft.com/office/drawing/2014/main" id="{00000000-0008-0000-0200-00000E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269327" name="Button 15" hidden="1">
              <a:extLst>
                <a:ext uri="{63B3BB69-23CF-44E3-9099-C40C66FF867C}">
                  <a14:compatExt spid="_x0000_s269327"/>
                </a:ext>
                <a:ext uri="{FF2B5EF4-FFF2-40B4-BE49-F238E27FC236}">
                  <a16:creationId xmlns:a16="http://schemas.microsoft.com/office/drawing/2014/main" id="{00000000-0008-0000-0200-00000F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269328" name="Button 16" hidden="1">
              <a:extLst>
                <a:ext uri="{63B3BB69-23CF-44E3-9099-C40C66FF867C}">
                  <a14:compatExt spid="_x0000_s269328"/>
                </a:ext>
                <a:ext uri="{FF2B5EF4-FFF2-40B4-BE49-F238E27FC236}">
                  <a16:creationId xmlns:a16="http://schemas.microsoft.com/office/drawing/2014/main" id="{00000000-0008-0000-0200-000010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269329" name="Button 17" hidden="1">
              <a:extLst>
                <a:ext uri="{63B3BB69-23CF-44E3-9099-C40C66FF867C}">
                  <a14:compatExt spid="_x0000_s269329"/>
                </a:ext>
                <a:ext uri="{FF2B5EF4-FFF2-40B4-BE49-F238E27FC236}">
                  <a16:creationId xmlns:a16="http://schemas.microsoft.com/office/drawing/2014/main" id="{00000000-0008-0000-0200-000011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269330" name="Button 18" hidden="1">
              <a:extLst>
                <a:ext uri="{63B3BB69-23CF-44E3-9099-C40C66FF867C}">
                  <a14:compatExt spid="_x0000_s269330"/>
                </a:ext>
                <a:ext uri="{FF2B5EF4-FFF2-40B4-BE49-F238E27FC236}">
                  <a16:creationId xmlns:a16="http://schemas.microsoft.com/office/drawing/2014/main" id="{00000000-0008-0000-0200-000012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269331" name="Button 19" hidden="1">
              <a:extLst>
                <a:ext uri="{63B3BB69-23CF-44E3-9099-C40C66FF867C}">
                  <a14:compatExt spid="_x0000_s269331"/>
                </a:ext>
                <a:ext uri="{FF2B5EF4-FFF2-40B4-BE49-F238E27FC236}">
                  <a16:creationId xmlns:a16="http://schemas.microsoft.com/office/drawing/2014/main" id="{00000000-0008-0000-0200-000013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269332" name="Button 20" hidden="1">
              <a:extLst>
                <a:ext uri="{63B3BB69-23CF-44E3-9099-C40C66FF867C}">
                  <a14:compatExt spid="_x0000_s269332"/>
                </a:ext>
                <a:ext uri="{FF2B5EF4-FFF2-40B4-BE49-F238E27FC236}">
                  <a16:creationId xmlns:a16="http://schemas.microsoft.com/office/drawing/2014/main" id="{00000000-0008-0000-0200-000014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269333" name="Button 21" hidden="1">
              <a:extLst>
                <a:ext uri="{63B3BB69-23CF-44E3-9099-C40C66FF867C}">
                  <a14:compatExt spid="_x0000_s269333"/>
                </a:ext>
                <a:ext uri="{FF2B5EF4-FFF2-40B4-BE49-F238E27FC236}">
                  <a16:creationId xmlns:a16="http://schemas.microsoft.com/office/drawing/2014/main" id="{00000000-0008-0000-0200-000015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269334" name="Button 22" hidden="1">
              <a:extLst>
                <a:ext uri="{63B3BB69-23CF-44E3-9099-C40C66FF867C}">
                  <a14:compatExt spid="_x0000_s269334"/>
                </a:ext>
                <a:ext uri="{FF2B5EF4-FFF2-40B4-BE49-F238E27FC236}">
                  <a16:creationId xmlns:a16="http://schemas.microsoft.com/office/drawing/2014/main" id="{00000000-0008-0000-0200-000016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269335" name="Button 23" hidden="1">
              <a:extLst>
                <a:ext uri="{63B3BB69-23CF-44E3-9099-C40C66FF867C}">
                  <a14:compatExt spid="_x0000_s269335"/>
                </a:ext>
                <a:ext uri="{FF2B5EF4-FFF2-40B4-BE49-F238E27FC236}">
                  <a16:creationId xmlns:a16="http://schemas.microsoft.com/office/drawing/2014/main" id="{00000000-0008-0000-0200-000017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269336" name="Button 24" hidden="1">
              <a:extLst>
                <a:ext uri="{63B3BB69-23CF-44E3-9099-C40C66FF867C}">
                  <a14:compatExt spid="_x0000_s269336"/>
                </a:ext>
                <a:ext uri="{FF2B5EF4-FFF2-40B4-BE49-F238E27FC236}">
                  <a16:creationId xmlns:a16="http://schemas.microsoft.com/office/drawing/2014/main" id="{00000000-0008-0000-0200-000018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269337" name="Button 25" hidden="1">
              <a:extLst>
                <a:ext uri="{63B3BB69-23CF-44E3-9099-C40C66FF867C}">
                  <a14:compatExt spid="_x0000_s269337"/>
                </a:ext>
                <a:ext uri="{FF2B5EF4-FFF2-40B4-BE49-F238E27FC236}">
                  <a16:creationId xmlns:a16="http://schemas.microsoft.com/office/drawing/2014/main" id="{00000000-0008-0000-0200-000019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269338" name="Button 26" hidden="1">
              <a:extLst>
                <a:ext uri="{63B3BB69-23CF-44E3-9099-C40C66FF867C}">
                  <a14:compatExt spid="_x0000_s269338"/>
                </a:ext>
                <a:ext uri="{FF2B5EF4-FFF2-40B4-BE49-F238E27FC236}">
                  <a16:creationId xmlns:a16="http://schemas.microsoft.com/office/drawing/2014/main" id="{00000000-0008-0000-0200-00001A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295937" name="Button 1" hidden="1">
              <a:extLst>
                <a:ext uri="{63B3BB69-23CF-44E3-9099-C40C66FF867C}">
                  <a14:compatExt spid="_x0000_s295937"/>
                </a:ext>
                <a:ext uri="{FF2B5EF4-FFF2-40B4-BE49-F238E27FC236}">
                  <a16:creationId xmlns:a16="http://schemas.microsoft.com/office/drawing/2014/main" id="{00000000-0008-0000-0300-000001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295938" name="Button 2" hidden="1">
              <a:extLst>
                <a:ext uri="{63B3BB69-23CF-44E3-9099-C40C66FF867C}">
                  <a14:compatExt spid="_x0000_s295938"/>
                </a:ext>
                <a:ext uri="{FF2B5EF4-FFF2-40B4-BE49-F238E27FC236}">
                  <a16:creationId xmlns:a16="http://schemas.microsoft.com/office/drawing/2014/main" id="{00000000-0008-0000-0300-000002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295939" name="Button 3" hidden="1">
              <a:extLst>
                <a:ext uri="{63B3BB69-23CF-44E3-9099-C40C66FF867C}">
                  <a14:compatExt spid="_x0000_s295939"/>
                </a:ext>
                <a:ext uri="{FF2B5EF4-FFF2-40B4-BE49-F238E27FC236}">
                  <a16:creationId xmlns:a16="http://schemas.microsoft.com/office/drawing/2014/main" id="{00000000-0008-0000-0300-000003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295940" name="Button 4" hidden="1">
              <a:extLst>
                <a:ext uri="{63B3BB69-23CF-44E3-9099-C40C66FF867C}">
                  <a14:compatExt spid="_x0000_s295940"/>
                </a:ext>
                <a:ext uri="{FF2B5EF4-FFF2-40B4-BE49-F238E27FC236}">
                  <a16:creationId xmlns:a16="http://schemas.microsoft.com/office/drawing/2014/main" id="{00000000-0008-0000-0300-000004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295941" name="Button 5" hidden="1">
              <a:extLst>
                <a:ext uri="{63B3BB69-23CF-44E3-9099-C40C66FF867C}">
                  <a14:compatExt spid="_x0000_s295941"/>
                </a:ext>
                <a:ext uri="{FF2B5EF4-FFF2-40B4-BE49-F238E27FC236}">
                  <a16:creationId xmlns:a16="http://schemas.microsoft.com/office/drawing/2014/main" id="{00000000-0008-0000-0300-000005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295942" name="Button 6" hidden="1">
              <a:extLst>
                <a:ext uri="{63B3BB69-23CF-44E3-9099-C40C66FF867C}">
                  <a14:compatExt spid="_x0000_s295942"/>
                </a:ext>
                <a:ext uri="{FF2B5EF4-FFF2-40B4-BE49-F238E27FC236}">
                  <a16:creationId xmlns:a16="http://schemas.microsoft.com/office/drawing/2014/main" id="{00000000-0008-0000-0300-000006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295943" name="Button 7" hidden="1">
              <a:extLst>
                <a:ext uri="{63B3BB69-23CF-44E3-9099-C40C66FF867C}">
                  <a14:compatExt spid="_x0000_s295943"/>
                </a:ext>
                <a:ext uri="{FF2B5EF4-FFF2-40B4-BE49-F238E27FC236}">
                  <a16:creationId xmlns:a16="http://schemas.microsoft.com/office/drawing/2014/main" id="{00000000-0008-0000-0300-000007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295944" name="Button 8" hidden="1">
              <a:extLst>
                <a:ext uri="{63B3BB69-23CF-44E3-9099-C40C66FF867C}">
                  <a14:compatExt spid="_x0000_s295944"/>
                </a:ext>
                <a:ext uri="{FF2B5EF4-FFF2-40B4-BE49-F238E27FC236}">
                  <a16:creationId xmlns:a16="http://schemas.microsoft.com/office/drawing/2014/main" id="{00000000-0008-0000-0300-000008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295945" name="Button 9" hidden="1">
              <a:extLst>
                <a:ext uri="{63B3BB69-23CF-44E3-9099-C40C66FF867C}">
                  <a14:compatExt spid="_x0000_s295945"/>
                </a:ext>
                <a:ext uri="{FF2B5EF4-FFF2-40B4-BE49-F238E27FC236}">
                  <a16:creationId xmlns:a16="http://schemas.microsoft.com/office/drawing/2014/main" id="{00000000-0008-0000-0300-000009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295946" name="Button 10" hidden="1">
              <a:extLst>
                <a:ext uri="{63B3BB69-23CF-44E3-9099-C40C66FF867C}">
                  <a14:compatExt spid="_x0000_s295946"/>
                </a:ext>
                <a:ext uri="{FF2B5EF4-FFF2-40B4-BE49-F238E27FC236}">
                  <a16:creationId xmlns:a16="http://schemas.microsoft.com/office/drawing/2014/main" id="{00000000-0008-0000-0300-00000A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295947" name="Button 11" hidden="1">
              <a:extLst>
                <a:ext uri="{63B3BB69-23CF-44E3-9099-C40C66FF867C}">
                  <a14:compatExt spid="_x0000_s295947"/>
                </a:ext>
                <a:ext uri="{FF2B5EF4-FFF2-40B4-BE49-F238E27FC236}">
                  <a16:creationId xmlns:a16="http://schemas.microsoft.com/office/drawing/2014/main" id="{00000000-0008-0000-0300-00000B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295948" name="Button 12" hidden="1">
              <a:extLst>
                <a:ext uri="{63B3BB69-23CF-44E3-9099-C40C66FF867C}">
                  <a14:compatExt spid="_x0000_s295948"/>
                </a:ext>
                <a:ext uri="{FF2B5EF4-FFF2-40B4-BE49-F238E27FC236}">
                  <a16:creationId xmlns:a16="http://schemas.microsoft.com/office/drawing/2014/main" id="{00000000-0008-0000-0300-00000C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295949" name="Button 13" hidden="1">
              <a:extLst>
                <a:ext uri="{63B3BB69-23CF-44E3-9099-C40C66FF867C}">
                  <a14:compatExt spid="_x0000_s295949"/>
                </a:ext>
                <a:ext uri="{FF2B5EF4-FFF2-40B4-BE49-F238E27FC236}">
                  <a16:creationId xmlns:a16="http://schemas.microsoft.com/office/drawing/2014/main" id="{00000000-0008-0000-0300-00000D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295950" name="Button 14" hidden="1">
              <a:extLst>
                <a:ext uri="{63B3BB69-23CF-44E3-9099-C40C66FF867C}">
                  <a14:compatExt spid="_x0000_s295950"/>
                </a:ext>
                <a:ext uri="{FF2B5EF4-FFF2-40B4-BE49-F238E27FC236}">
                  <a16:creationId xmlns:a16="http://schemas.microsoft.com/office/drawing/2014/main" id="{00000000-0008-0000-0300-00000E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295951" name="Button 15" hidden="1">
              <a:extLst>
                <a:ext uri="{63B3BB69-23CF-44E3-9099-C40C66FF867C}">
                  <a14:compatExt spid="_x0000_s295951"/>
                </a:ext>
                <a:ext uri="{FF2B5EF4-FFF2-40B4-BE49-F238E27FC236}">
                  <a16:creationId xmlns:a16="http://schemas.microsoft.com/office/drawing/2014/main" id="{00000000-0008-0000-0300-00000F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295952" name="Button 16" hidden="1">
              <a:extLst>
                <a:ext uri="{63B3BB69-23CF-44E3-9099-C40C66FF867C}">
                  <a14:compatExt spid="_x0000_s295952"/>
                </a:ext>
                <a:ext uri="{FF2B5EF4-FFF2-40B4-BE49-F238E27FC236}">
                  <a16:creationId xmlns:a16="http://schemas.microsoft.com/office/drawing/2014/main" id="{00000000-0008-0000-0300-000010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295953" name="Button 17" hidden="1">
              <a:extLst>
                <a:ext uri="{63B3BB69-23CF-44E3-9099-C40C66FF867C}">
                  <a14:compatExt spid="_x0000_s295953"/>
                </a:ext>
                <a:ext uri="{FF2B5EF4-FFF2-40B4-BE49-F238E27FC236}">
                  <a16:creationId xmlns:a16="http://schemas.microsoft.com/office/drawing/2014/main" id="{00000000-0008-0000-0300-000011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295954" name="Button 18" hidden="1">
              <a:extLst>
                <a:ext uri="{63B3BB69-23CF-44E3-9099-C40C66FF867C}">
                  <a14:compatExt spid="_x0000_s295954"/>
                </a:ext>
                <a:ext uri="{FF2B5EF4-FFF2-40B4-BE49-F238E27FC236}">
                  <a16:creationId xmlns:a16="http://schemas.microsoft.com/office/drawing/2014/main" id="{00000000-0008-0000-0300-000012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295955" name="Button 19" hidden="1">
              <a:extLst>
                <a:ext uri="{63B3BB69-23CF-44E3-9099-C40C66FF867C}">
                  <a14:compatExt spid="_x0000_s295955"/>
                </a:ext>
                <a:ext uri="{FF2B5EF4-FFF2-40B4-BE49-F238E27FC236}">
                  <a16:creationId xmlns:a16="http://schemas.microsoft.com/office/drawing/2014/main" id="{00000000-0008-0000-0300-000013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295956" name="Button 20" hidden="1">
              <a:extLst>
                <a:ext uri="{63B3BB69-23CF-44E3-9099-C40C66FF867C}">
                  <a14:compatExt spid="_x0000_s295956"/>
                </a:ext>
                <a:ext uri="{FF2B5EF4-FFF2-40B4-BE49-F238E27FC236}">
                  <a16:creationId xmlns:a16="http://schemas.microsoft.com/office/drawing/2014/main" id="{00000000-0008-0000-0300-000014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295957" name="Button 21" hidden="1">
              <a:extLst>
                <a:ext uri="{63B3BB69-23CF-44E3-9099-C40C66FF867C}">
                  <a14:compatExt spid="_x0000_s295957"/>
                </a:ext>
                <a:ext uri="{FF2B5EF4-FFF2-40B4-BE49-F238E27FC236}">
                  <a16:creationId xmlns:a16="http://schemas.microsoft.com/office/drawing/2014/main" id="{00000000-0008-0000-0300-000015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295958" name="Button 22" hidden="1">
              <a:extLst>
                <a:ext uri="{63B3BB69-23CF-44E3-9099-C40C66FF867C}">
                  <a14:compatExt spid="_x0000_s295958"/>
                </a:ext>
                <a:ext uri="{FF2B5EF4-FFF2-40B4-BE49-F238E27FC236}">
                  <a16:creationId xmlns:a16="http://schemas.microsoft.com/office/drawing/2014/main" id="{00000000-0008-0000-0300-000016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295959" name="Button 23" hidden="1">
              <a:extLst>
                <a:ext uri="{63B3BB69-23CF-44E3-9099-C40C66FF867C}">
                  <a14:compatExt spid="_x0000_s295959"/>
                </a:ext>
                <a:ext uri="{FF2B5EF4-FFF2-40B4-BE49-F238E27FC236}">
                  <a16:creationId xmlns:a16="http://schemas.microsoft.com/office/drawing/2014/main" id="{00000000-0008-0000-0300-000017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295960" name="Button 24" hidden="1">
              <a:extLst>
                <a:ext uri="{63B3BB69-23CF-44E3-9099-C40C66FF867C}">
                  <a14:compatExt spid="_x0000_s295960"/>
                </a:ext>
                <a:ext uri="{FF2B5EF4-FFF2-40B4-BE49-F238E27FC236}">
                  <a16:creationId xmlns:a16="http://schemas.microsoft.com/office/drawing/2014/main" id="{00000000-0008-0000-0300-000018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295961" name="Button 25" hidden="1">
              <a:extLst>
                <a:ext uri="{63B3BB69-23CF-44E3-9099-C40C66FF867C}">
                  <a14:compatExt spid="_x0000_s295961"/>
                </a:ext>
                <a:ext uri="{FF2B5EF4-FFF2-40B4-BE49-F238E27FC236}">
                  <a16:creationId xmlns:a16="http://schemas.microsoft.com/office/drawing/2014/main" id="{00000000-0008-0000-0300-000019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295962" name="Button 26" hidden="1">
              <a:extLst>
                <a:ext uri="{63B3BB69-23CF-44E3-9099-C40C66FF867C}">
                  <a14:compatExt spid="_x0000_s295962"/>
                </a:ext>
                <a:ext uri="{FF2B5EF4-FFF2-40B4-BE49-F238E27FC236}">
                  <a16:creationId xmlns:a16="http://schemas.microsoft.com/office/drawing/2014/main" id="{00000000-0008-0000-0300-00001A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59745" name="Button 1" hidden="1">
              <a:extLst>
                <a:ext uri="{63B3BB69-23CF-44E3-9099-C40C66FF867C}">
                  <a14:compatExt spid="_x0000_s159745"/>
                </a:ext>
                <a:ext uri="{FF2B5EF4-FFF2-40B4-BE49-F238E27FC236}">
                  <a16:creationId xmlns:a16="http://schemas.microsoft.com/office/drawing/2014/main" id="{00000000-0008-0000-0400-000001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159746" name="Button 2" hidden="1">
              <a:extLst>
                <a:ext uri="{63B3BB69-23CF-44E3-9099-C40C66FF867C}">
                  <a14:compatExt spid="_x0000_s159746"/>
                </a:ext>
                <a:ext uri="{FF2B5EF4-FFF2-40B4-BE49-F238E27FC236}">
                  <a16:creationId xmlns:a16="http://schemas.microsoft.com/office/drawing/2014/main" id="{00000000-0008-0000-0400-000002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159747" name="Button 3" hidden="1">
              <a:extLst>
                <a:ext uri="{63B3BB69-23CF-44E3-9099-C40C66FF867C}">
                  <a14:compatExt spid="_x0000_s159747"/>
                </a:ext>
                <a:ext uri="{FF2B5EF4-FFF2-40B4-BE49-F238E27FC236}">
                  <a16:creationId xmlns:a16="http://schemas.microsoft.com/office/drawing/2014/main" id="{00000000-0008-0000-0400-000003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159748" name="Button 4" hidden="1">
              <a:extLst>
                <a:ext uri="{63B3BB69-23CF-44E3-9099-C40C66FF867C}">
                  <a14:compatExt spid="_x0000_s159748"/>
                </a:ext>
                <a:ext uri="{FF2B5EF4-FFF2-40B4-BE49-F238E27FC236}">
                  <a16:creationId xmlns:a16="http://schemas.microsoft.com/office/drawing/2014/main" id="{00000000-0008-0000-0400-000004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159749" name="Button 5" hidden="1">
              <a:extLst>
                <a:ext uri="{63B3BB69-23CF-44E3-9099-C40C66FF867C}">
                  <a14:compatExt spid="_x0000_s159749"/>
                </a:ext>
                <a:ext uri="{FF2B5EF4-FFF2-40B4-BE49-F238E27FC236}">
                  <a16:creationId xmlns:a16="http://schemas.microsoft.com/office/drawing/2014/main" id="{00000000-0008-0000-0400-000005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65</xdr:col>
          <xdr:colOff>9525</xdr:colOff>
          <xdr:row>2</xdr:row>
          <xdr:rowOff>9525</xdr:rowOff>
        </xdr:from>
        <xdr:to>
          <xdr:col>66</xdr:col>
          <xdr:colOff>0</xdr:colOff>
          <xdr:row>4</xdr:row>
          <xdr:rowOff>0</xdr:rowOff>
        </xdr:to>
        <xdr:sp macro="" textlink="">
          <xdr:nvSpPr>
            <xdr:cNvPr id="159750" name="Button 6" hidden="1">
              <a:extLst>
                <a:ext uri="{63B3BB69-23CF-44E3-9099-C40C66FF867C}">
                  <a14:compatExt spid="_x0000_s159750"/>
                </a:ext>
                <a:ext uri="{FF2B5EF4-FFF2-40B4-BE49-F238E27FC236}">
                  <a16:creationId xmlns:a16="http://schemas.microsoft.com/office/drawing/2014/main" id="{00000000-0008-0000-0400-000006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159751" name="Button 7" hidden="1">
              <a:extLst>
                <a:ext uri="{63B3BB69-23CF-44E3-9099-C40C66FF867C}">
                  <a14:compatExt spid="_x0000_s159751"/>
                </a:ext>
                <a:ext uri="{FF2B5EF4-FFF2-40B4-BE49-F238E27FC236}">
                  <a16:creationId xmlns:a16="http://schemas.microsoft.com/office/drawing/2014/main" id="{00000000-0008-0000-0400-000007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159752" name="Button 8" hidden="1">
              <a:extLst>
                <a:ext uri="{63B3BB69-23CF-44E3-9099-C40C66FF867C}">
                  <a14:compatExt spid="_x0000_s159752"/>
                </a:ext>
                <a:ext uri="{FF2B5EF4-FFF2-40B4-BE49-F238E27FC236}">
                  <a16:creationId xmlns:a16="http://schemas.microsoft.com/office/drawing/2014/main" id="{00000000-0008-0000-0400-000008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159753" name="Button 9" hidden="1">
              <a:extLst>
                <a:ext uri="{63B3BB69-23CF-44E3-9099-C40C66FF867C}">
                  <a14:compatExt spid="_x0000_s159753"/>
                </a:ext>
                <a:ext uri="{FF2B5EF4-FFF2-40B4-BE49-F238E27FC236}">
                  <a16:creationId xmlns:a16="http://schemas.microsoft.com/office/drawing/2014/main" id="{00000000-0008-0000-0400-000009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159755" name="Button 11" hidden="1">
              <a:extLst>
                <a:ext uri="{63B3BB69-23CF-44E3-9099-C40C66FF867C}">
                  <a14:compatExt spid="_x0000_s159755"/>
                </a:ext>
                <a:ext uri="{FF2B5EF4-FFF2-40B4-BE49-F238E27FC236}">
                  <a16:creationId xmlns:a16="http://schemas.microsoft.com/office/drawing/2014/main" id="{00000000-0008-0000-0400-00000B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9525</xdr:colOff>
          <xdr:row>7</xdr:row>
          <xdr:rowOff>28575</xdr:rowOff>
        </xdr:from>
        <xdr:to>
          <xdr:col>61</xdr:col>
          <xdr:colOff>381000</xdr:colOff>
          <xdr:row>8</xdr:row>
          <xdr:rowOff>0</xdr:rowOff>
        </xdr:to>
        <xdr:sp macro="" textlink="">
          <xdr:nvSpPr>
            <xdr:cNvPr id="159756" name="Button 12" hidden="1">
              <a:extLst>
                <a:ext uri="{63B3BB69-23CF-44E3-9099-C40C66FF867C}">
                  <a14:compatExt spid="_x0000_s159756"/>
                </a:ext>
                <a:ext uri="{FF2B5EF4-FFF2-40B4-BE49-F238E27FC236}">
                  <a16:creationId xmlns:a16="http://schemas.microsoft.com/office/drawing/2014/main" id="{00000000-0008-0000-0400-00000C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59757" name="Button 13" hidden="1">
              <a:extLst>
                <a:ext uri="{63B3BB69-23CF-44E3-9099-C40C66FF867C}">
                  <a14:compatExt spid="_x0000_s159757"/>
                </a:ext>
                <a:ext uri="{FF2B5EF4-FFF2-40B4-BE49-F238E27FC236}">
                  <a16:creationId xmlns:a16="http://schemas.microsoft.com/office/drawing/2014/main" id="{00000000-0008-0000-0400-00000D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159758" name="Button 14" hidden="1">
              <a:extLst>
                <a:ext uri="{63B3BB69-23CF-44E3-9099-C40C66FF867C}">
                  <a14:compatExt spid="_x0000_s159758"/>
                </a:ext>
                <a:ext uri="{FF2B5EF4-FFF2-40B4-BE49-F238E27FC236}">
                  <a16:creationId xmlns:a16="http://schemas.microsoft.com/office/drawing/2014/main" id="{00000000-0008-0000-0400-00000E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159760" name="Button 16" hidden="1">
              <a:extLst>
                <a:ext uri="{63B3BB69-23CF-44E3-9099-C40C66FF867C}">
                  <a14:compatExt spid="_x0000_s159760"/>
                </a:ext>
                <a:ext uri="{FF2B5EF4-FFF2-40B4-BE49-F238E27FC236}">
                  <a16:creationId xmlns:a16="http://schemas.microsoft.com/office/drawing/2014/main" id="{00000000-0008-0000-0400-000010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159762" name="Button 18" hidden="1">
              <a:extLst>
                <a:ext uri="{63B3BB69-23CF-44E3-9099-C40C66FF867C}">
                  <a14:compatExt spid="_x0000_s159762"/>
                </a:ext>
                <a:ext uri="{FF2B5EF4-FFF2-40B4-BE49-F238E27FC236}">
                  <a16:creationId xmlns:a16="http://schemas.microsoft.com/office/drawing/2014/main" id="{00000000-0008-0000-0400-000012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5</xdr:row>
          <xdr:rowOff>0</xdr:rowOff>
        </xdr:from>
        <xdr:to>
          <xdr:col>5</xdr:col>
          <xdr:colOff>0</xdr:colOff>
          <xdr:row>6</xdr:row>
          <xdr:rowOff>152400</xdr:rowOff>
        </xdr:to>
        <xdr:sp macro="" textlink="">
          <xdr:nvSpPr>
            <xdr:cNvPr id="159768" name="Button 24" hidden="1">
              <a:extLst>
                <a:ext uri="{63B3BB69-23CF-44E3-9099-C40C66FF867C}">
                  <a14:compatExt spid="_x0000_s159768"/>
                </a:ext>
                <a:ext uri="{FF2B5EF4-FFF2-40B4-BE49-F238E27FC236}">
                  <a16:creationId xmlns:a16="http://schemas.microsoft.com/office/drawing/2014/main" id="{00000000-0008-0000-0400-000018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Opbouwen handicap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159769" name="Button 25" hidden="1">
              <a:extLst>
                <a:ext uri="{63B3BB69-23CF-44E3-9099-C40C66FF867C}">
                  <a14:compatExt spid="_x0000_s159769"/>
                </a:ext>
                <a:ext uri="{FF2B5EF4-FFF2-40B4-BE49-F238E27FC236}">
                  <a16:creationId xmlns:a16="http://schemas.microsoft.com/office/drawing/2014/main" id="{00000000-0008-0000-0400-000019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159770" name="Button 26" hidden="1">
              <a:extLst>
                <a:ext uri="{63B3BB69-23CF-44E3-9099-C40C66FF867C}">
                  <a14:compatExt spid="_x0000_s159770"/>
                </a:ext>
                <a:ext uri="{FF2B5EF4-FFF2-40B4-BE49-F238E27FC236}">
                  <a16:creationId xmlns:a16="http://schemas.microsoft.com/office/drawing/2014/main" id="{00000000-0008-0000-0400-00001A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19050</xdr:colOff>
          <xdr:row>7</xdr:row>
          <xdr:rowOff>9525</xdr:rowOff>
        </xdr:from>
        <xdr:to>
          <xdr:col>27</xdr:col>
          <xdr:colOff>190500</xdr:colOff>
          <xdr:row>8</xdr:row>
          <xdr:rowOff>0</xdr:rowOff>
        </xdr:to>
        <xdr:sp macro="" textlink="">
          <xdr:nvSpPr>
            <xdr:cNvPr id="159771" name="Button 27" hidden="1">
              <a:extLst>
                <a:ext uri="{63B3BB69-23CF-44E3-9099-C40C66FF867C}">
                  <a14:compatExt spid="_x0000_s159771"/>
                </a:ext>
                <a:ext uri="{FF2B5EF4-FFF2-40B4-BE49-F238E27FC236}">
                  <a16:creationId xmlns:a16="http://schemas.microsoft.com/office/drawing/2014/main" id="{00000000-0008-0000-0400-00001B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35</xdr:col>
          <xdr:colOff>190500</xdr:colOff>
          <xdr:row>8</xdr:row>
          <xdr:rowOff>0</xdr:rowOff>
        </xdr:to>
        <xdr:sp macro="" textlink="">
          <xdr:nvSpPr>
            <xdr:cNvPr id="159772" name="Button 28" hidden="1">
              <a:extLst>
                <a:ext uri="{63B3BB69-23CF-44E3-9099-C40C66FF867C}">
                  <a14:compatExt spid="_x0000_s159772"/>
                </a:ext>
                <a:ext uri="{FF2B5EF4-FFF2-40B4-BE49-F238E27FC236}">
                  <a16:creationId xmlns:a16="http://schemas.microsoft.com/office/drawing/2014/main" id="{00000000-0008-0000-0400-00001C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43</xdr:col>
          <xdr:colOff>190500</xdr:colOff>
          <xdr:row>8</xdr:row>
          <xdr:rowOff>0</xdr:rowOff>
        </xdr:to>
        <xdr:sp macro="" textlink="">
          <xdr:nvSpPr>
            <xdr:cNvPr id="159773" name="Button 29" hidden="1">
              <a:extLst>
                <a:ext uri="{63B3BB69-23CF-44E3-9099-C40C66FF867C}">
                  <a14:compatExt spid="_x0000_s159773"/>
                </a:ext>
                <a:ext uri="{FF2B5EF4-FFF2-40B4-BE49-F238E27FC236}">
                  <a16:creationId xmlns:a16="http://schemas.microsoft.com/office/drawing/2014/main" id="{00000000-0008-0000-0400-00001D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51</xdr:col>
          <xdr:colOff>190500</xdr:colOff>
          <xdr:row>8</xdr:row>
          <xdr:rowOff>0</xdr:rowOff>
        </xdr:to>
        <xdr:sp macro="" textlink="">
          <xdr:nvSpPr>
            <xdr:cNvPr id="159774" name="Button 30" hidden="1">
              <a:extLst>
                <a:ext uri="{63B3BB69-23CF-44E3-9099-C40C66FF867C}">
                  <a14:compatExt spid="_x0000_s159774"/>
                </a:ext>
                <a:ext uri="{FF2B5EF4-FFF2-40B4-BE49-F238E27FC236}">
                  <a16:creationId xmlns:a16="http://schemas.microsoft.com/office/drawing/2014/main" id="{00000000-0008-0000-0400-00001E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28575</xdr:rowOff>
        </xdr:from>
        <xdr:to>
          <xdr:col>38</xdr:col>
          <xdr:colOff>0</xdr:colOff>
          <xdr:row>8</xdr:row>
          <xdr:rowOff>0</xdr:rowOff>
        </xdr:to>
        <xdr:sp macro="" textlink="">
          <xdr:nvSpPr>
            <xdr:cNvPr id="159775" name="Button 31" hidden="1">
              <a:extLst>
                <a:ext uri="{63B3BB69-23CF-44E3-9099-C40C66FF867C}">
                  <a14:compatExt spid="_x0000_s159775"/>
                </a:ext>
                <a:ext uri="{FF2B5EF4-FFF2-40B4-BE49-F238E27FC236}">
                  <a16:creationId xmlns:a16="http://schemas.microsoft.com/office/drawing/2014/main" id="{00000000-0008-0000-0400-00001F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28575</xdr:rowOff>
        </xdr:from>
        <xdr:to>
          <xdr:col>46</xdr:col>
          <xdr:colOff>0</xdr:colOff>
          <xdr:row>8</xdr:row>
          <xdr:rowOff>0</xdr:rowOff>
        </xdr:to>
        <xdr:sp macro="" textlink="">
          <xdr:nvSpPr>
            <xdr:cNvPr id="159776" name="Button 32" hidden="1">
              <a:extLst>
                <a:ext uri="{63B3BB69-23CF-44E3-9099-C40C66FF867C}">
                  <a14:compatExt spid="_x0000_s159776"/>
                </a:ext>
                <a:ext uri="{FF2B5EF4-FFF2-40B4-BE49-F238E27FC236}">
                  <a16:creationId xmlns:a16="http://schemas.microsoft.com/office/drawing/2014/main" id="{00000000-0008-0000-0400-000020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28575</xdr:rowOff>
        </xdr:from>
        <xdr:to>
          <xdr:col>46</xdr:col>
          <xdr:colOff>0</xdr:colOff>
          <xdr:row>8</xdr:row>
          <xdr:rowOff>0</xdr:rowOff>
        </xdr:to>
        <xdr:sp macro="" textlink="">
          <xdr:nvSpPr>
            <xdr:cNvPr id="159777" name="Button 33" hidden="1">
              <a:extLst>
                <a:ext uri="{63B3BB69-23CF-44E3-9099-C40C66FF867C}">
                  <a14:compatExt spid="_x0000_s159777"/>
                </a:ext>
                <a:ext uri="{FF2B5EF4-FFF2-40B4-BE49-F238E27FC236}">
                  <a16:creationId xmlns:a16="http://schemas.microsoft.com/office/drawing/2014/main" id="{00000000-0008-0000-0400-000021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1057" name="Button 1" hidden="1">
              <a:extLst>
                <a:ext uri="{63B3BB69-23CF-44E3-9099-C40C66FF867C}">
                  <a14:compatExt spid="_x0000_s301057"/>
                </a:ext>
                <a:ext uri="{FF2B5EF4-FFF2-40B4-BE49-F238E27FC236}">
                  <a16:creationId xmlns:a16="http://schemas.microsoft.com/office/drawing/2014/main" id="{00000000-0008-0000-0500-000001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1058" name="Button 2" hidden="1">
              <a:extLst>
                <a:ext uri="{63B3BB69-23CF-44E3-9099-C40C66FF867C}">
                  <a14:compatExt spid="_x0000_s301058"/>
                </a:ext>
                <a:ext uri="{FF2B5EF4-FFF2-40B4-BE49-F238E27FC236}">
                  <a16:creationId xmlns:a16="http://schemas.microsoft.com/office/drawing/2014/main" id="{00000000-0008-0000-0500-000002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1059" name="Button 3" hidden="1">
              <a:extLst>
                <a:ext uri="{63B3BB69-23CF-44E3-9099-C40C66FF867C}">
                  <a14:compatExt spid="_x0000_s301059"/>
                </a:ext>
                <a:ext uri="{FF2B5EF4-FFF2-40B4-BE49-F238E27FC236}">
                  <a16:creationId xmlns:a16="http://schemas.microsoft.com/office/drawing/2014/main" id="{00000000-0008-0000-0500-000003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1060" name="Button 4" hidden="1">
              <a:extLst>
                <a:ext uri="{63B3BB69-23CF-44E3-9099-C40C66FF867C}">
                  <a14:compatExt spid="_x0000_s301060"/>
                </a:ext>
                <a:ext uri="{FF2B5EF4-FFF2-40B4-BE49-F238E27FC236}">
                  <a16:creationId xmlns:a16="http://schemas.microsoft.com/office/drawing/2014/main" id="{00000000-0008-0000-0500-000004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01061" name="Button 5" hidden="1">
              <a:extLst>
                <a:ext uri="{63B3BB69-23CF-44E3-9099-C40C66FF867C}">
                  <a14:compatExt spid="_x0000_s301061"/>
                </a:ext>
                <a:ext uri="{FF2B5EF4-FFF2-40B4-BE49-F238E27FC236}">
                  <a16:creationId xmlns:a16="http://schemas.microsoft.com/office/drawing/2014/main" id="{00000000-0008-0000-0500-000005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1062" name="Button 6" hidden="1">
              <a:extLst>
                <a:ext uri="{63B3BB69-23CF-44E3-9099-C40C66FF867C}">
                  <a14:compatExt spid="_x0000_s301062"/>
                </a:ext>
                <a:ext uri="{FF2B5EF4-FFF2-40B4-BE49-F238E27FC236}">
                  <a16:creationId xmlns:a16="http://schemas.microsoft.com/office/drawing/2014/main" id="{00000000-0008-0000-0500-000006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1063" name="Button 7" hidden="1">
              <a:extLst>
                <a:ext uri="{63B3BB69-23CF-44E3-9099-C40C66FF867C}">
                  <a14:compatExt spid="_x0000_s301063"/>
                </a:ext>
                <a:ext uri="{FF2B5EF4-FFF2-40B4-BE49-F238E27FC236}">
                  <a16:creationId xmlns:a16="http://schemas.microsoft.com/office/drawing/2014/main" id="{00000000-0008-0000-0500-000007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1064" name="Button 8" hidden="1">
              <a:extLst>
                <a:ext uri="{63B3BB69-23CF-44E3-9099-C40C66FF867C}">
                  <a14:compatExt spid="_x0000_s301064"/>
                </a:ext>
                <a:ext uri="{FF2B5EF4-FFF2-40B4-BE49-F238E27FC236}">
                  <a16:creationId xmlns:a16="http://schemas.microsoft.com/office/drawing/2014/main" id="{00000000-0008-0000-0500-000008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1065" name="Button 9" hidden="1">
              <a:extLst>
                <a:ext uri="{63B3BB69-23CF-44E3-9099-C40C66FF867C}">
                  <a14:compatExt spid="_x0000_s301065"/>
                </a:ext>
                <a:ext uri="{FF2B5EF4-FFF2-40B4-BE49-F238E27FC236}">
                  <a16:creationId xmlns:a16="http://schemas.microsoft.com/office/drawing/2014/main" id="{00000000-0008-0000-0500-000009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1066" name="Button 10" hidden="1">
              <a:extLst>
                <a:ext uri="{63B3BB69-23CF-44E3-9099-C40C66FF867C}">
                  <a14:compatExt spid="_x0000_s301066"/>
                </a:ext>
                <a:ext uri="{FF2B5EF4-FFF2-40B4-BE49-F238E27FC236}">
                  <a16:creationId xmlns:a16="http://schemas.microsoft.com/office/drawing/2014/main" id="{00000000-0008-0000-0500-00000A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1067" name="Button 11" hidden="1">
              <a:extLst>
                <a:ext uri="{63B3BB69-23CF-44E3-9099-C40C66FF867C}">
                  <a14:compatExt spid="_x0000_s301067"/>
                </a:ext>
                <a:ext uri="{FF2B5EF4-FFF2-40B4-BE49-F238E27FC236}">
                  <a16:creationId xmlns:a16="http://schemas.microsoft.com/office/drawing/2014/main" id="{00000000-0008-0000-0500-00000B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1068" name="Button 12" hidden="1">
              <a:extLst>
                <a:ext uri="{63B3BB69-23CF-44E3-9099-C40C66FF867C}">
                  <a14:compatExt spid="_x0000_s301068"/>
                </a:ext>
                <a:ext uri="{FF2B5EF4-FFF2-40B4-BE49-F238E27FC236}">
                  <a16:creationId xmlns:a16="http://schemas.microsoft.com/office/drawing/2014/main" id="{00000000-0008-0000-0500-00000C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1069" name="Button 13" hidden="1">
              <a:extLst>
                <a:ext uri="{63B3BB69-23CF-44E3-9099-C40C66FF867C}">
                  <a14:compatExt spid="_x0000_s301069"/>
                </a:ext>
                <a:ext uri="{FF2B5EF4-FFF2-40B4-BE49-F238E27FC236}">
                  <a16:creationId xmlns:a16="http://schemas.microsoft.com/office/drawing/2014/main" id="{00000000-0008-0000-0500-00000D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01070" name="Button 14" hidden="1">
              <a:extLst>
                <a:ext uri="{63B3BB69-23CF-44E3-9099-C40C66FF867C}">
                  <a14:compatExt spid="_x0000_s301070"/>
                </a:ext>
                <a:ext uri="{FF2B5EF4-FFF2-40B4-BE49-F238E27FC236}">
                  <a16:creationId xmlns:a16="http://schemas.microsoft.com/office/drawing/2014/main" id="{00000000-0008-0000-0500-00000E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1071" name="Button 15" hidden="1">
              <a:extLst>
                <a:ext uri="{63B3BB69-23CF-44E3-9099-C40C66FF867C}">
                  <a14:compatExt spid="_x0000_s301071"/>
                </a:ext>
                <a:ext uri="{FF2B5EF4-FFF2-40B4-BE49-F238E27FC236}">
                  <a16:creationId xmlns:a16="http://schemas.microsoft.com/office/drawing/2014/main" id="{00000000-0008-0000-0500-00000F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01072" name="Button 16" hidden="1">
              <a:extLst>
                <a:ext uri="{63B3BB69-23CF-44E3-9099-C40C66FF867C}">
                  <a14:compatExt spid="_x0000_s301072"/>
                </a:ext>
                <a:ext uri="{FF2B5EF4-FFF2-40B4-BE49-F238E27FC236}">
                  <a16:creationId xmlns:a16="http://schemas.microsoft.com/office/drawing/2014/main" id="{00000000-0008-0000-0500-000010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1073" name="Button 17" hidden="1">
              <a:extLst>
                <a:ext uri="{63B3BB69-23CF-44E3-9099-C40C66FF867C}">
                  <a14:compatExt spid="_x0000_s301073"/>
                </a:ext>
                <a:ext uri="{FF2B5EF4-FFF2-40B4-BE49-F238E27FC236}">
                  <a16:creationId xmlns:a16="http://schemas.microsoft.com/office/drawing/2014/main" id="{00000000-0008-0000-0500-000011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1074" name="Button 18" hidden="1">
              <a:extLst>
                <a:ext uri="{63B3BB69-23CF-44E3-9099-C40C66FF867C}">
                  <a14:compatExt spid="_x0000_s301074"/>
                </a:ext>
                <a:ext uri="{FF2B5EF4-FFF2-40B4-BE49-F238E27FC236}">
                  <a16:creationId xmlns:a16="http://schemas.microsoft.com/office/drawing/2014/main" id="{00000000-0008-0000-0500-000012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1075" name="Button 19" hidden="1">
              <a:extLst>
                <a:ext uri="{63B3BB69-23CF-44E3-9099-C40C66FF867C}">
                  <a14:compatExt spid="_x0000_s301075"/>
                </a:ext>
                <a:ext uri="{FF2B5EF4-FFF2-40B4-BE49-F238E27FC236}">
                  <a16:creationId xmlns:a16="http://schemas.microsoft.com/office/drawing/2014/main" id="{00000000-0008-0000-0500-000013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1076" name="Button 20" hidden="1">
              <a:extLst>
                <a:ext uri="{63B3BB69-23CF-44E3-9099-C40C66FF867C}">
                  <a14:compatExt spid="_x0000_s301076"/>
                </a:ext>
                <a:ext uri="{FF2B5EF4-FFF2-40B4-BE49-F238E27FC236}">
                  <a16:creationId xmlns:a16="http://schemas.microsoft.com/office/drawing/2014/main" id="{00000000-0008-0000-0500-000014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1077" name="Button 21" hidden="1">
              <a:extLst>
                <a:ext uri="{63B3BB69-23CF-44E3-9099-C40C66FF867C}">
                  <a14:compatExt spid="_x0000_s301077"/>
                </a:ext>
                <a:ext uri="{FF2B5EF4-FFF2-40B4-BE49-F238E27FC236}">
                  <a16:creationId xmlns:a16="http://schemas.microsoft.com/office/drawing/2014/main" id="{00000000-0008-0000-0500-000015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1078" name="Button 22" hidden="1">
              <a:extLst>
                <a:ext uri="{63B3BB69-23CF-44E3-9099-C40C66FF867C}">
                  <a14:compatExt spid="_x0000_s301078"/>
                </a:ext>
                <a:ext uri="{FF2B5EF4-FFF2-40B4-BE49-F238E27FC236}">
                  <a16:creationId xmlns:a16="http://schemas.microsoft.com/office/drawing/2014/main" id="{00000000-0008-0000-0500-000016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1079" name="Button 23" hidden="1">
              <a:extLst>
                <a:ext uri="{63B3BB69-23CF-44E3-9099-C40C66FF867C}">
                  <a14:compatExt spid="_x0000_s301079"/>
                </a:ext>
                <a:ext uri="{FF2B5EF4-FFF2-40B4-BE49-F238E27FC236}">
                  <a16:creationId xmlns:a16="http://schemas.microsoft.com/office/drawing/2014/main" id="{00000000-0008-0000-0500-000017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1080" name="Button 24" hidden="1">
              <a:extLst>
                <a:ext uri="{63B3BB69-23CF-44E3-9099-C40C66FF867C}">
                  <a14:compatExt spid="_x0000_s301080"/>
                </a:ext>
                <a:ext uri="{FF2B5EF4-FFF2-40B4-BE49-F238E27FC236}">
                  <a16:creationId xmlns:a16="http://schemas.microsoft.com/office/drawing/2014/main" id="{00000000-0008-0000-0500-000018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1081" name="Button 25" hidden="1">
              <a:extLst>
                <a:ext uri="{63B3BB69-23CF-44E3-9099-C40C66FF867C}">
                  <a14:compatExt spid="_x0000_s301081"/>
                </a:ext>
                <a:ext uri="{FF2B5EF4-FFF2-40B4-BE49-F238E27FC236}">
                  <a16:creationId xmlns:a16="http://schemas.microsoft.com/office/drawing/2014/main" id="{00000000-0008-0000-0500-000019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1082" name="Button 26" hidden="1">
              <a:extLst>
                <a:ext uri="{63B3BB69-23CF-44E3-9099-C40C66FF867C}">
                  <a14:compatExt spid="_x0000_s301082"/>
                </a:ext>
                <a:ext uri="{FF2B5EF4-FFF2-40B4-BE49-F238E27FC236}">
                  <a16:creationId xmlns:a16="http://schemas.microsoft.com/office/drawing/2014/main" id="{00000000-0008-0000-0500-00001A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2081" name="Button 1" hidden="1">
              <a:extLst>
                <a:ext uri="{63B3BB69-23CF-44E3-9099-C40C66FF867C}">
                  <a14:compatExt spid="_x0000_s302081"/>
                </a:ext>
                <a:ext uri="{FF2B5EF4-FFF2-40B4-BE49-F238E27FC236}">
                  <a16:creationId xmlns:a16="http://schemas.microsoft.com/office/drawing/2014/main" id="{00000000-0008-0000-0600-000001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2082" name="Button 2" hidden="1">
              <a:extLst>
                <a:ext uri="{63B3BB69-23CF-44E3-9099-C40C66FF867C}">
                  <a14:compatExt spid="_x0000_s302082"/>
                </a:ext>
                <a:ext uri="{FF2B5EF4-FFF2-40B4-BE49-F238E27FC236}">
                  <a16:creationId xmlns:a16="http://schemas.microsoft.com/office/drawing/2014/main" id="{00000000-0008-0000-0600-000002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2083" name="Button 3" hidden="1">
              <a:extLst>
                <a:ext uri="{63B3BB69-23CF-44E3-9099-C40C66FF867C}">
                  <a14:compatExt spid="_x0000_s302083"/>
                </a:ext>
                <a:ext uri="{FF2B5EF4-FFF2-40B4-BE49-F238E27FC236}">
                  <a16:creationId xmlns:a16="http://schemas.microsoft.com/office/drawing/2014/main" id="{00000000-0008-0000-0600-000003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2084" name="Button 4" hidden="1">
              <a:extLst>
                <a:ext uri="{63B3BB69-23CF-44E3-9099-C40C66FF867C}">
                  <a14:compatExt spid="_x0000_s302084"/>
                </a:ext>
                <a:ext uri="{FF2B5EF4-FFF2-40B4-BE49-F238E27FC236}">
                  <a16:creationId xmlns:a16="http://schemas.microsoft.com/office/drawing/2014/main" id="{00000000-0008-0000-0600-000004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02085" name="Button 5" hidden="1">
              <a:extLst>
                <a:ext uri="{63B3BB69-23CF-44E3-9099-C40C66FF867C}">
                  <a14:compatExt spid="_x0000_s302085"/>
                </a:ext>
                <a:ext uri="{FF2B5EF4-FFF2-40B4-BE49-F238E27FC236}">
                  <a16:creationId xmlns:a16="http://schemas.microsoft.com/office/drawing/2014/main" id="{00000000-0008-0000-0600-000005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2086" name="Button 6" hidden="1">
              <a:extLst>
                <a:ext uri="{63B3BB69-23CF-44E3-9099-C40C66FF867C}">
                  <a14:compatExt spid="_x0000_s302086"/>
                </a:ext>
                <a:ext uri="{FF2B5EF4-FFF2-40B4-BE49-F238E27FC236}">
                  <a16:creationId xmlns:a16="http://schemas.microsoft.com/office/drawing/2014/main" id="{00000000-0008-0000-0600-000006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2087" name="Button 7" hidden="1">
              <a:extLst>
                <a:ext uri="{63B3BB69-23CF-44E3-9099-C40C66FF867C}">
                  <a14:compatExt spid="_x0000_s302087"/>
                </a:ext>
                <a:ext uri="{FF2B5EF4-FFF2-40B4-BE49-F238E27FC236}">
                  <a16:creationId xmlns:a16="http://schemas.microsoft.com/office/drawing/2014/main" id="{00000000-0008-0000-0600-000007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2088" name="Button 8" hidden="1">
              <a:extLst>
                <a:ext uri="{63B3BB69-23CF-44E3-9099-C40C66FF867C}">
                  <a14:compatExt spid="_x0000_s302088"/>
                </a:ext>
                <a:ext uri="{FF2B5EF4-FFF2-40B4-BE49-F238E27FC236}">
                  <a16:creationId xmlns:a16="http://schemas.microsoft.com/office/drawing/2014/main" id="{00000000-0008-0000-0600-000008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2089" name="Button 9" hidden="1">
              <a:extLst>
                <a:ext uri="{63B3BB69-23CF-44E3-9099-C40C66FF867C}">
                  <a14:compatExt spid="_x0000_s302089"/>
                </a:ext>
                <a:ext uri="{FF2B5EF4-FFF2-40B4-BE49-F238E27FC236}">
                  <a16:creationId xmlns:a16="http://schemas.microsoft.com/office/drawing/2014/main" id="{00000000-0008-0000-0600-000009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2090" name="Button 10" hidden="1">
              <a:extLst>
                <a:ext uri="{63B3BB69-23CF-44E3-9099-C40C66FF867C}">
                  <a14:compatExt spid="_x0000_s302090"/>
                </a:ext>
                <a:ext uri="{FF2B5EF4-FFF2-40B4-BE49-F238E27FC236}">
                  <a16:creationId xmlns:a16="http://schemas.microsoft.com/office/drawing/2014/main" id="{00000000-0008-0000-0600-00000A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2091" name="Button 11" hidden="1">
              <a:extLst>
                <a:ext uri="{63B3BB69-23CF-44E3-9099-C40C66FF867C}">
                  <a14:compatExt spid="_x0000_s302091"/>
                </a:ext>
                <a:ext uri="{FF2B5EF4-FFF2-40B4-BE49-F238E27FC236}">
                  <a16:creationId xmlns:a16="http://schemas.microsoft.com/office/drawing/2014/main" id="{00000000-0008-0000-0600-00000B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2092" name="Button 12" hidden="1">
              <a:extLst>
                <a:ext uri="{63B3BB69-23CF-44E3-9099-C40C66FF867C}">
                  <a14:compatExt spid="_x0000_s302092"/>
                </a:ext>
                <a:ext uri="{FF2B5EF4-FFF2-40B4-BE49-F238E27FC236}">
                  <a16:creationId xmlns:a16="http://schemas.microsoft.com/office/drawing/2014/main" id="{00000000-0008-0000-0600-00000C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2093" name="Button 13" hidden="1">
              <a:extLst>
                <a:ext uri="{63B3BB69-23CF-44E3-9099-C40C66FF867C}">
                  <a14:compatExt spid="_x0000_s302093"/>
                </a:ext>
                <a:ext uri="{FF2B5EF4-FFF2-40B4-BE49-F238E27FC236}">
                  <a16:creationId xmlns:a16="http://schemas.microsoft.com/office/drawing/2014/main" id="{00000000-0008-0000-0600-00000D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02094" name="Button 14" hidden="1">
              <a:extLst>
                <a:ext uri="{63B3BB69-23CF-44E3-9099-C40C66FF867C}">
                  <a14:compatExt spid="_x0000_s302094"/>
                </a:ext>
                <a:ext uri="{FF2B5EF4-FFF2-40B4-BE49-F238E27FC236}">
                  <a16:creationId xmlns:a16="http://schemas.microsoft.com/office/drawing/2014/main" id="{00000000-0008-0000-0600-00000E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2095" name="Button 15" hidden="1">
              <a:extLst>
                <a:ext uri="{63B3BB69-23CF-44E3-9099-C40C66FF867C}">
                  <a14:compatExt spid="_x0000_s302095"/>
                </a:ext>
                <a:ext uri="{FF2B5EF4-FFF2-40B4-BE49-F238E27FC236}">
                  <a16:creationId xmlns:a16="http://schemas.microsoft.com/office/drawing/2014/main" id="{00000000-0008-0000-0600-00000F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02096" name="Button 16" hidden="1">
              <a:extLst>
                <a:ext uri="{63B3BB69-23CF-44E3-9099-C40C66FF867C}">
                  <a14:compatExt spid="_x0000_s302096"/>
                </a:ext>
                <a:ext uri="{FF2B5EF4-FFF2-40B4-BE49-F238E27FC236}">
                  <a16:creationId xmlns:a16="http://schemas.microsoft.com/office/drawing/2014/main" id="{00000000-0008-0000-0600-000010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2097" name="Button 17" hidden="1">
              <a:extLst>
                <a:ext uri="{63B3BB69-23CF-44E3-9099-C40C66FF867C}">
                  <a14:compatExt spid="_x0000_s302097"/>
                </a:ext>
                <a:ext uri="{FF2B5EF4-FFF2-40B4-BE49-F238E27FC236}">
                  <a16:creationId xmlns:a16="http://schemas.microsoft.com/office/drawing/2014/main" id="{00000000-0008-0000-0600-000011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2098" name="Button 18" hidden="1">
              <a:extLst>
                <a:ext uri="{63B3BB69-23CF-44E3-9099-C40C66FF867C}">
                  <a14:compatExt spid="_x0000_s302098"/>
                </a:ext>
                <a:ext uri="{FF2B5EF4-FFF2-40B4-BE49-F238E27FC236}">
                  <a16:creationId xmlns:a16="http://schemas.microsoft.com/office/drawing/2014/main" id="{00000000-0008-0000-0600-000012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2099" name="Button 19" hidden="1">
              <a:extLst>
                <a:ext uri="{63B3BB69-23CF-44E3-9099-C40C66FF867C}">
                  <a14:compatExt spid="_x0000_s302099"/>
                </a:ext>
                <a:ext uri="{FF2B5EF4-FFF2-40B4-BE49-F238E27FC236}">
                  <a16:creationId xmlns:a16="http://schemas.microsoft.com/office/drawing/2014/main" id="{00000000-0008-0000-0600-000013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2100" name="Button 20" hidden="1">
              <a:extLst>
                <a:ext uri="{63B3BB69-23CF-44E3-9099-C40C66FF867C}">
                  <a14:compatExt spid="_x0000_s302100"/>
                </a:ext>
                <a:ext uri="{FF2B5EF4-FFF2-40B4-BE49-F238E27FC236}">
                  <a16:creationId xmlns:a16="http://schemas.microsoft.com/office/drawing/2014/main" id="{00000000-0008-0000-0600-000014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2101" name="Button 21" hidden="1">
              <a:extLst>
                <a:ext uri="{63B3BB69-23CF-44E3-9099-C40C66FF867C}">
                  <a14:compatExt spid="_x0000_s302101"/>
                </a:ext>
                <a:ext uri="{FF2B5EF4-FFF2-40B4-BE49-F238E27FC236}">
                  <a16:creationId xmlns:a16="http://schemas.microsoft.com/office/drawing/2014/main" id="{00000000-0008-0000-0600-000015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2102" name="Button 22" hidden="1">
              <a:extLst>
                <a:ext uri="{63B3BB69-23CF-44E3-9099-C40C66FF867C}">
                  <a14:compatExt spid="_x0000_s302102"/>
                </a:ext>
                <a:ext uri="{FF2B5EF4-FFF2-40B4-BE49-F238E27FC236}">
                  <a16:creationId xmlns:a16="http://schemas.microsoft.com/office/drawing/2014/main" id="{00000000-0008-0000-0600-000016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2103" name="Button 23" hidden="1">
              <a:extLst>
                <a:ext uri="{63B3BB69-23CF-44E3-9099-C40C66FF867C}">
                  <a14:compatExt spid="_x0000_s302103"/>
                </a:ext>
                <a:ext uri="{FF2B5EF4-FFF2-40B4-BE49-F238E27FC236}">
                  <a16:creationId xmlns:a16="http://schemas.microsoft.com/office/drawing/2014/main" id="{00000000-0008-0000-0600-000017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2104" name="Button 24" hidden="1">
              <a:extLst>
                <a:ext uri="{63B3BB69-23CF-44E3-9099-C40C66FF867C}">
                  <a14:compatExt spid="_x0000_s302104"/>
                </a:ext>
                <a:ext uri="{FF2B5EF4-FFF2-40B4-BE49-F238E27FC236}">
                  <a16:creationId xmlns:a16="http://schemas.microsoft.com/office/drawing/2014/main" id="{00000000-0008-0000-0600-000018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2105" name="Button 25" hidden="1">
              <a:extLst>
                <a:ext uri="{63B3BB69-23CF-44E3-9099-C40C66FF867C}">
                  <a14:compatExt spid="_x0000_s302105"/>
                </a:ext>
                <a:ext uri="{FF2B5EF4-FFF2-40B4-BE49-F238E27FC236}">
                  <a16:creationId xmlns:a16="http://schemas.microsoft.com/office/drawing/2014/main" id="{00000000-0008-0000-0600-000019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2106" name="Button 26" hidden="1">
              <a:extLst>
                <a:ext uri="{63B3BB69-23CF-44E3-9099-C40C66FF867C}">
                  <a14:compatExt spid="_x0000_s302106"/>
                </a:ext>
                <a:ext uri="{FF2B5EF4-FFF2-40B4-BE49-F238E27FC236}">
                  <a16:creationId xmlns:a16="http://schemas.microsoft.com/office/drawing/2014/main" id="{00000000-0008-0000-0600-00001A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14369" name="Button 1" hidden="1">
              <a:extLst>
                <a:ext uri="{63B3BB69-23CF-44E3-9099-C40C66FF867C}">
                  <a14:compatExt spid="_x0000_s314369"/>
                </a:ext>
                <a:ext uri="{FF2B5EF4-FFF2-40B4-BE49-F238E27FC236}">
                  <a16:creationId xmlns:a16="http://schemas.microsoft.com/office/drawing/2014/main" id="{00000000-0008-0000-0700-000001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14370" name="Button 2" hidden="1">
              <a:extLst>
                <a:ext uri="{63B3BB69-23CF-44E3-9099-C40C66FF867C}">
                  <a14:compatExt spid="_x0000_s314370"/>
                </a:ext>
                <a:ext uri="{FF2B5EF4-FFF2-40B4-BE49-F238E27FC236}">
                  <a16:creationId xmlns:a16="http://schemas.microsoft.com/office/drawing/2014/main" id="{00000000-0008-0000-0700-000002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14371" name="Button 3" hidden="1">
              <a:extLst>
                <a:ext uri="{63B3BB69-23CF-44E3-9099-C40C66FF867C}">
                  <a14:compatExt spid="_x0000_s314371"/>
                </a:ext>
                <a:ext uri="{FF2B5EF4-FFF2-40B4-BE49-F238E27FC236}">
                  <a16:creationId xmlns:a16="http://schemas.microsoft.com/office/drawing/2014/main" id="{00000000-0008-0000-0700-000003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14372" name="Button 4" hidden="1">
              <a:extLst>
                <a:ext uri="{63B3BB69-23CF-44E3-9099-C40C66FF867C}">
                  <a14:compatExt spid="_x0000_s314372"/>
                </a:ext>
                <a:ext uri="{FF2B5EF4-FFF2-40B4-BE49-F238E27FC236}">
                  <a16:creationId xmlns:a16="http://schemas.microsoft.com/office/drawing/2014/main" id="{00000000-0008-0000-0700-000004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14373" name="Button 5" hidden="1">
              <a:extLst>
                <a:ext uri="{63B3BB69-23CF-44E3-9099-C40C66FF867C}">
                  <a14:compatExt spid="_x0000_s314373"/>
                </a:ext>
                <a:ext uri="{FF2B5EF4-FFF2-40B4-BE49-F238E27FC236}">
                  <a16:creationId xmlns:a16="http://schemas.microsoft.com/office/drawing/2014/main" id="{00000000-0008-0000-0700-000005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65</xdr:col>
          <xdr:colOff>9525</xdr:colOff>
          <xdr:row>2</xdr:row>
          <xdr:rowOff>9525</xdr:rowOff>
        </xdr:from>
        <xdr:to>
          <xdr:col>66</xdr:col>
          <xdr:colOff>0</xdr:colOff>
          <xdr:row>4</xdr:row>
          <xdr:rowOff>0</xdr:rowOff>
        </xdr:to>
        <xdr:sp macro="" textlink="">
          <xdr:nvSpPr>
            <xdr:cNvPr id="314374" name="Button 6" hidden="1">
              <a:extLst>
                <a:ext uri="{63B3BB69-23CF-44E3-9099-C40C66FF867C}">
                  <a14:compatExt spid="_x0000_s314374"/>
                </a:ext>
                <a:ext uri="{FF2B5EF4-FFF2-40B4-BE49-F238E27FC236}">
                  <a16:creationId xmlns:a16="http://schemas.microsoft.com/office/drawing/2014/main" id="{00000000-0008-0000-0700-000006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14375" name="Button 7" hidden="1">
              <a:extLst>
                <a:ext uri="{63B3BB69-23CF-44E3-9099-C40C66FF867C}">
                  <a14:compatExt spid="_x0000_s314375"/>
                </a:ext>
                <a:ext uri="{FF2B5EF4-FFF2-40B4-BE49-F238E27FC236}">
                  <a16:creationId xmlns:a16="http://schemas.microsoft.com/office/drawing/2014/main" id="{00000000-0008-0000-0700-000007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14376" name="Button 8" hidden="1">
              <a:extLst>
                <a:ext uri="{63B3BB69-23CF-44E3-9099-C40C66FF867C}">
                  <a14:compatExt spid="_x0000_s314376"/>
                </a:ext>
                <a:ext uri="{FF2B5EF4-FFF2-40B4-BE49-F238E27FC236}">
                  <a16:creationId xmlns:a16="http://schemas.microsoft.com/office/drawing/2014/main" id="{00000000-0008-0000-0700-000008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14377" name="Button 9" hidden="1">
              <a:extLst>
                <a:ext uri="{63B3BB69-23CF-44E3-9099-C40C66FF867C}">
                  <a14:compatExt spid="_x0000_s314377"/>
                </a:ext>
                <a:ext uri="{FF2B5EF4-FFF2-40B4-BE49-F238E27FC236}">
                  <a16:creationId xmlns:a16="http://schemas.microsoft.com/office/drawing/2014/main" id="{00000000-0008-0000-0700-000009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14378" name="Button 10" hidden="1">
              <a:extLst>
                <a:ext uri="{63B3BB69-23CF-44E3-9099-C40C66FF867C}">
                  <a14:compatExt spid="_x0000_s314378"/>
                </a:ext>
                <a:ext uri="{FF2B5EF4-FFF2-40B4-BE49-F238E27FC236}">
                  <a16:creationId xmlns:a16="http://schemas.microsoft.com/office/drawing/2014/main" id="{00000000-0008-0000-0700-00000A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9525</xdr:colOff>
          <xdr:row>7</xdr:row>
          <xdr:rowOff>28575</xdr:rowOff>
        </xdr:from>
        <xdr:to>
          <xdr:col>61</xdr:col>
          <xdr:colOff>381000</xdr:colOff>
          <xdr:row>8</xdr:row>
          <xdr:rowOff>0</xdr:rowOff>
        </xdr:to>
        <xdr:sp macro="" textlink="">
          <xdr:nvSpPr>
            <xdr:cNvPr id="314379" name="Button 11" hidden="1">
              <a:extLst>
                <a:ext uri="{63B3BB69-23CF-44E3-9099-C40C66FF867C}">
                  <a14:compatExt spid="_x0000_s314379"/>
                </a:ext>
                <a:ext uri="{FF2B5EF4-FFF2-40B4-BE49-F238E27FC236}">
                  <a16:creationId xmlns:a16="http://schemas.microsoft.com/office/drawing/2014/main" id="{00000000-0008-0000-0700-00000B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14380" name="Button 12" hidden="1">
              <a:extLst>
                <a:ext uri="{63B3BB69-23CF-44E3-9099-C40C66FF867C}">
                  <a14:compatExt spid="_x0000_s314380"/>
                </a:ext>
                <a:ext uri="{FF2B5EF4-FFF2-40B4-BE49-F238E27FC236}">
                  <a16:creationId xmlns:a16="http://schemas.microsoft.com/office/drawing/2014/main" id="{00000000-0008-0000-0700-00000C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14381" name="Button 13" hidden="1">
              <a:extLst>
                <a:ext uri="{63B3BB69-23CF-44E3-9099-C40C66FF867C}">
                  <a14:compatExt spid="_x0000_s314381"/>
                </a:ext>
                <a:ext uri="{FF2B5EF4-FFF2-40B4-BE49-F238E27FC236}">
                  <a16:creationId xmlns:a16="http://schemas.microsoft.com/office/drawing/2014/main" id="{00000000-0008-0000-0700-00000D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14382" name="Button 14" hidden="1">
              <a:extLst>
                <a:ext uri="{63B3BB69-23CF-44E3-9099-C40C66FF867C}">
                  <a14:compatExt spid="_x0000_s314382"/>
                </a:ext>
                <a:ext uri="{FF2B5EF4-FFF2-40B4-BE49-F238E27FC236}">
                  <a16:creationId xmlns:a16="http://schemas.microsoft.com/office/drawing/2014/main" id="{00000000-0008-0000-0700-00000E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14383" name="Button 15" hidden="1">
              <a:extLst>
                <a:ext uri="{63B3BB69-23CF-44E3-9099-C40C66FF867C}">
                  <a14:compatExt spid="_x0000_s314383"/>
                </a:ext>
                <a:ext uri="{FF2B5EF4-FFF2-40B4-BE49-F238E27FC236}">
                  <a16:creationId xmlns:a16="http://schemas.microsoft.com/office/drawing/2014/main" id="{00000000-0008-0000-0700-00000F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5</xdr:row>
          <xdr:rowOff>0</xdr:rowOff>
        </xdr:from>
        <xdr:to>
          <xdr:col>5</xdr:col>
          <xdr:colOff>0</xdr:colOff>
          <xdr:row>6</xdr:row>
          <xdr:rowOff>152400</xdr:rowOff>
        </xdr:to>
        <xdr:sp macro="" textlink="">
          <xdr:nvSpPr>
            <xdr:cNvPr id="314384" name="Button 16" hidden="1">
              <a:extLst>
                <a:ext uri="{63B3BB69-23CF-44E3-9099-C40C66FF867C}">
                  <a14:compatExt spid="_x0000_s314384"/>
                </a:ext>
                <a:ext uri="{FF2B5EF4-FFF2-40B4-BE49-F238E27FC236}">
                  <a16:creationId xmlns:a16="http://schemas.microsoft.com/office/drawing/2014/main" id="{00000000-0008-0000-0700-000010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Opbouwen handicap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14385" name="Button 17" hidden="1">
              <a:extLst>
                <a:ext uri="{63B3BB69-23CF-44E3-9099-C40C66FF867C}">
                  <a14:compatExt spid="_x0000_s314385"/>
                </a:ext>
                <a:ext uri="{FF2B5EF4-FFF2-40B4-BE49-F238E27FC236}">
                  <a16:creationId xmlns:a16="http://schemas.microsoft.com/office/drawing/2014/main" id="{00000000-0008-0000-0700-000011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14386" name="Button 18" hidden="1">
              <a:extLst>
                <a:ext uri="{63B3BB69-23CF-44E3-9099-C40C66FF867C}">
                  <a14:compatExt spid="_x0000_s314386"/>
                </a:ext>
                <a:ext uri="{FF2B5EF4-FFF2-40B4-BE49-F238E27FC236}">
                  <a16:creationId xmlns:a16="http://schemas.microsoft.com/office/drawing/2014/main" id="{00000000-0008-0000-0700-000012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19050</xdr:colOff>
          <xdr:row>7</xdr:row>
          <xdr:rowOff>9525</xdr:rowOff>
        </xdr:from>
        <xdr:to>
          <xdr:col>27</xdr:col>
          <xdr:colOff>190500</xdr:colOff>
          <xdr:row>8</xdr:row>
          <xdr:rowOff>0</xdr:rowOff>
        </xdr:to>
        <xdr:sp macro="" textlink="">
          <xdr:nvSpPr>
            <xdr:cNvPr id="314387" name="Button 19" hidden="1">
              <a:extLst>
                <a:ext uri="{63B3BB69-23CF-44E3-9099-C40C66FF867C}">
                  <a14:compatExt spid="_x0000_s314387"/>
                </a:ext>
                <a:ext uri="{FF2B5EF4-FFF2-40B4-BE49-F238E27FC236}">
                  <a16:creationId xmlns:a16="http://schemas.microsoft.com/office/drawing/2014/main" id="{00000000-0008-0000-0700-000013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35</xdr:col>
          <xdr:colOff>190500</xdr:colOff>
          <xdr:row>8</xdr:row>
          <xdr:rowOff>0</xdr:rowOff>
        </xdr:to>
        <xdr:sp macro="" textlink="">
          <xdr:nvSpPr>
            <xdr:cNvPr id="314388" name="Button 20" hidden="1">
              <a:extLst>
                <a:ext uri="{63B3BB69-23CF-44E3-9099-C40C66FF867C}">
                  <a14:compatExt spid="_x0000_s314388"/>
                </a:ext>
                <a:ext uri="{FF2B5EF4-FFF2-40B4-BE49-F238E27FC236}">
                  <a16:creationId xmlns:a16="http://schemas.microsoft.com/office/drawing/2014/main" id="{00000000-0008-0000-0700-000014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43</xdr:col>
          <xdr:colOff>190500</xdr:colOff>
          <xdr:row>8</xdr:row>
          <xdr:rowOff>0</xdr:rowOff>
        </xdr:to>
        <xdr:sp macro="" textlink="">
          <xdr:nvSpPr>
            <xdr:cNvPr id="314389" name="Button 21" hidden="1">
              <a:extLst>
                <a:ext uri="{63B3BB69-23CF-44E3-9099-C40C66FF867C}">
                  <a14:compatExt spid="_x0000_s314389"/>
                </a:ext>
                <a:ext uri="{FF2B5EF4-FFF2-40B4-BE49-F238E27FC236}">
                  <a16:creationId xmlns:a16="http://schemas.microsoft.com/office/drawing/2014/main" id="{00000000-0008-0000-0700-000015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51</xdr:col>
          <xdr:colOff>190500</xdr:colOff>
          <xdr:row>8</xdr:row>
          <xdr:rowOff>0</xdr:rowOff>
        </xdr:to>
        <xdr:sp macro="" textlink="">
          <xdr:nvSpPr>
            <xdr:cNvPr id="314390" name="Button 22" hidden="1">
              <a:extLst>
                <a:ext uri="{63B3BB69-23CF-44E3-9099-C40C66FF867C}">
                  <a14:compatExt spid="_x0000_s314390"/>
                </a:ext>
                <a:ext uri="{FF2B5EF4-FFF2-40B4-BE49-F238E27FC236}">
                  <a16:creationId xmlns:a16="http://schemas.microsoft.com/office/drawing/2014/main" id="{00000000-0008-0000-0700-000016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28575</xdr:rowOff>
        </xdr:from>
        <xdr:to>
          <xdr:col>38</xdr:col>
          <xdr:colOff>0</xdr:colOff>
          <xdr:row>8</xdr:row>
          <xdr:rowOff>0</xdr:rowOff>
        </xdr:to>
        <xdr:sp macro="" textlink="">
          <xdr:nvSpPr>
            <xdr:cNvPr id="314391" name="Button 23" hidden="1">
              <a:extLst>
                <a:ext uri="{63B3BB69-23CF-44E3-9099-C40C66FF867C}">
                  <a14:compatExt spid="_x0000_s314391"/>
                </a:ext>
                <a:ext uri="{FF2B5EF4-FFF2-40B4-BE49-F238E27FC236}">
                  <a16:creationId xmlns:a16="http://schemas.microsoft.com/office/drawing/2014/main" id="{00000000-0008-0000-0700-000017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28575</xdr:rowOff>
        </xdr:from>
        <xdr:to>
          <xdr:col>46</xdr:col>
          <xdr:colOff>0</xdr:colOff>
          <xdr:row>8</xdr:row>
          <xdr:rowOff>0</xdr:rowOff>
        </xdr:to>
        <xdr:sp macro="" textlink="">
          <xdr:nvSpPr>
            <xdr:cNvPr id="314392" name="Button 24" hidden="1">
              <a:extLst>
                <a:ext uri="{63B3BB69-23CF-44E3-9099-C40C66FF867C}">
                  <a14:compatExt spid="_x0000_s314392"/>
                </a:ext>
                <a:ext uri="{FF2B5EF4-FFF2-40B4-BE49-F238E27FC236}">
                  <a16:creationId xmlns:a16="http://schemas.microsoft.com/office/drawing/2014/main" id="{00000000-0008-0000-0700-000018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28575</xdr:rowOff>
        </xdr:from>
        <xdr:to>
          <xdr:col>46</xdr:col>
          <xdr:colOff>0</xdr:colOff>
          <xdr:row>8</xdr:row>
          <xdr:rowOff>0</xdr:rowOff>
        </xdr:to>
        <xdr:sp macro="" textlink="">
          <xdr:nvSpPr>
            <xdr:cNvPr id="314393" name="Button 25" hidden="1">
              <a:extLst>
                <a:ext uri="{63B3BB69-23CF-44E3-9099-C40C66FF867C}">
                  <a14:compatExt spid="_x0000_s314393"/>
                </a:ext>
                <a:ext uri="{FF2B5EF4-FFF2-40B4-BE49-F238E27FC236}">
                  <a16:creationId xmlns:a16="http://schemas.microsoft.com/office/drawing/2014/main" id="{00000000-0008-0000-0700-000019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3105" name="Button 1" hidden="1">
              <a:extLst>
                <a:ext uri="{63B3BB69-23CF-44E3-9099-C40C66FF867C}">
                  <a14:compatExt spid="_x0000_s303105"/>
                </a:ext>
                <a:ext uri="{FF2B5EF4-FFF2-40B4-BE49-F238E27FC236}">
                  <a16:creationId xmlns:a16="http://schemas.microsoft.com/office/drawing/2014/main" id="{00000000-0008-0000-0800-000001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3106" name="Button 2" hidden="1">
              <a:extLst>
                <a:ext uri="{63B3BB69-23CF-44E3-9099-C40C66FF867C}">
                  <a14:compatExt spid="_x0000_s303106"/>
                </a:ext>
                <a:ext uri="{FF2B5EF4-FFF2-40B4-BE49-F238E27FC236}">
                  <a16:creationId xmlns:a16="http://schemas.microsoft.com/office/drawing/2014/main" id="{00000000-0008-0000-0800-000002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3107" name="Button 3" hidden="1">
              <a:extLst>
                <a:ext uri="{63B3BB69-23CF-44E3-9099-C40C66FF867C}">
                  <a14:compatExt spid="_x0000_s303107"/>
                </a:ext>
                <a:ext uri="{FF2B5EF4-FFF2-40B4-BE49-F238E27FC236}">
                  <a16:creationId xmlns:a16="http://schemas.microsoft.com/office/drawing/2014/main" id="{00000000-0008-0000-0800-000003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3108" name="Button 4" hidden="1">
              <a:extLst>
                <a:ext uri="{63B3BB69-23CF-44E3-9099-C40C66FF867C}">
                  <a14:compatExt spid="_x0000_s303108"/>
                </a:ext>
                <a:ext uri="{FF2B5EF4-FFF2-40B4-BE49-F238E27FC236}">
                  <a16:creationId xmlns:a16="http://schemas.microsoft.com/office/drawing/2014/main" id="{00000000-0008-0000-0800-000004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03109" name="Button 5" hidden="1">
              <a:extLst>
                <a:ext uri="{63B3BB69-23CF-44E3-9099-C40C66FF867C}">
                  <a14:compatExt spid="_x0000_s303109"/>
                </a:ext>
                <a:ext uri="{FF2B5EF4-FFF2-40B4-BE49-F238E27FC236}">
                  <a16:creationId xmlns:a16="http://schemas.microsoft.com/office/drawing/2014/main" id="{00000000-0008-0000-0800-000005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3110" name="Button 6" hidden="1">
              <a:extLst>
                <a:ext uri="{63B3BB69-23CF-44E3-9099-C40C66FF867C}">
                  <a14:compatExt spid="_x0000_s303110"/>
                </a:ext>
                <a:ext uri="{FF2B5EF4-FFF2-40B4-BE49-F238E27FC236}">
                  <a16:creationId xmlns:a16="http://schemas.microsoft.com/office/drawing/2014/main" id="{00000000-0008-0000-0800-000006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3111" name="Button 7" hidden="1">
              <a:extLst>
                <a:ext uri="{63B3BB69-23CF-44E3-9099-C40C66FF867C}">
                  <a14:compatExt spid="_x0000_s303111"/>
                </a:ext>
                <a:ext uri="{FF2B5EF4-FFF2-40B4-BE49-F238E27FC236}">
                  <a16:creationId xmlns:a16="http://schemas.microsoft.com/office/drawing/2014/main" id="{00000000-0008-0000-0800-000007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3112" name="Button 8" hidden="1">
              <a:extLst>
                <a:ext uri="{63B3BB69-23CF-44E3-9099-C40C66FF867C}">
                  <a14:compatExt spid="_x0000_s303112"/>
                </a:ext>
                <a:ext uri="{FF2B5EF4-FFF2-40B4-BE49-F238E27FC236}">
                  <a16:creationId xmlns:a16="http://schemas.microsoft.com/office/drawing/2014/main" id="{00000000-0008-0000-0800-000008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3113" name="Button 9" hidden="1">
              <a:extLst>
                <a:ext uri="{63B3BB69-23CF-44E3-9099-C40C66FF867C}">
                  <a14:compatExt spid="_x0000_s303113"/>
                </a:ext>
                <a:ext uri="{FF2B5EF4-FFF2-40B4-BE49-F238E27FC236}">
                  <a16:creationId xmlns:a16="http://schemas.microsoft.com/office/drawing/2014/main" id="{00000000-0008-0000-0800-000009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3114" name="Button 10" hidden="1">
              <a:extLst>
                <a:ext uri="{63B3BB69-23CF-44E3-9099-C40C66FF867C}">
                  <a14:compatExt spid="_x0000_s303114"/>
                </a:ext>
                <a:ext uri="{FF2B5EF4-FFF2-40B4-BE49-F238E27FC236}">
                  <a16:creationId xmlns:a16="http://schemas.microsoft.com/office/drawing/2014/main" id="{00000000-0008-0000-0800-00000A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3115" name="Button 11" hidden="1">
              <a:extLst>
                <a:ext uri="{63B3BB69-23CF-44E3-9099-C40C66FF867C}">
                  <a14:compatExt spid="_x0000_s303115"/>
                </a:ext>
                <a:ext uri="{FF2B5EF4-FFF2-40B4-BE49-F238E27FC236}">
                  <a16:creationId xmlns:a16="http://schemas.microsoft.com/office/drawing/2014/main" id="{00000000-0008-0000-0800-00000B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3116" name="Button 12" hidden="1">
              <a:extLst>
                <a:ext uri="{63B3BB69-23CF-44E3-9099-C40C66FF867C}">
                  <a14:compatExt spid="_x0000_s303116"/>
                </a:ext>
                <a:ext uri="{FF2B5EF4-FFF2-40B4-BE49-F238E27FC236}">
                  <a16:creationId xmlns:a16="http://schemas.microsoft.com/office/drawing/2014/main" id="{00000000-0008-0000-0800-00000C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3117" name="Button 13" hidden="1">
              <a:extLst>
                <a:ext uri="{63B3BB69-23CF-44E3-9099-C40C66FF867C}">
                  <a14:compatExt spid="_x0000_s303117"/>
                </a:ext>
                <a:ext uri="{FF2B5EF4-FFF2-40B4-BE49-F238E27FC236}">
                  <a16:creationId xmlns:a16="http://schemas.microsoft.com/office/drawing/2014/main" id="{00000000-0008-0000-0800-00000D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03118" name="Button 14" hidden="1">
              <a:extLst>
                <a:ext uri="{63B3BB69-23CF-44E3-9099-C40C66FF867C}">
                  <a14:compatExt spid="_x0000_s303118"/>
                </a:ext>
                <a:ext uri="{FF2B5EF4-FFF2-40B4-BE49-F238E27FC236}">
                  <a16:creationId xmlns:a16="http://schemas.microsoft.com/office/drawing/2014/main" id="{00000000-0008-0000-0800-00000E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3119" name="Button 15" hidden="1">
              <a:extLst>
                <a:ext uri="{63B3BB69-23CF-44E3-9099-C40C66FF867C}">
                  <a14:compatExt spid="_x0000_s303119"/>
                </a:ext>
                <a:ext uri="{FF2B5EF4-FFF2-40B4-BE49-F238E27FC236}">
                  <a16:creationId xmlns:a16="http://schemas.microsoft.com/office/drawing/2014/main" id="{00000000-0008-0000-0800-00000F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03120" name="Button 16" hidden="1">
              <a:extLst>
                <a:ext uri="{63B3BB69-23CF-44E3-9099-C40C66FF867C}">
                  <a14:compatExt spid="_x0000_s303120"/>
                </a:ext>
                <a:ext uri="{FF2B5EF4-FFF2-40B4-BE49-F238E27FC236}">
                  <a16:creationId xmlns:a16="http://schemas.microsoft.com/office/drawing/2014/main" id="{00000000-0008-0000-0800-000010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3121" name="Button 17" hidden="1">
              <a:extLst>
                <a:ext uri="{63B3BB69-23CF-44E3-9099-C40C66FF867C}">
                  <a14:compatExt spid="_x0000_s303121"/>
                </a:ext>
                <a:ext uri="{FF2B5EF4-FFF2-40B4-BE49-F238E27FC236}">
                  <a16:creationId xmlns:a16="http://schemas.microsoft.com/office/drawing/2014/main" id="{00000000-0008-0000-0800-000011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3122" name="Button 18" hidden="1">
              <a:extLst>
                <a:ext uri="{63B3BB69-23CF-44E3-9099-C40C66FF867C}">
                  <a14:compatExt spid="_x0000_s303122"/>
                </a:ext>
                <a:ext uri="{FF2B5EF4-FFF2-40B4-BE49-F238E27FC236}">
                  <a16:creationId xmlns:a16="http://schemas.microsoft.com/office/drawing/2014/main" id="{00000000-0008-0000-0800-000012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3123" name="Button 19" hidden="1">
              <a:extLst>
                <a:ext uri="{63B3BB69-23CF-44E3-9099-C40C66FF867C}">
                  <a14:compatExt spid="_x0000_s303123"/>
                </a:ext>
                <a:ext uri="{FF2B5EF4-FFF2-40B4-BE49-F238E27FC236}">
                  <a16:creationId xmlns:a16="http://schemas.microsoft.com/office/drawing/2014/main" id="{00000000-0008-0000-0800-000013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3124" name="Button 20" hidden="1">
              <a:extLst>
                <a:ext uri="{63B3BB69-23CF-44E3-9099-C40C66FF867C}">
                  <a14:compatExt spid="_x0000_s303124"/>
                </a:ext>
                <a:ext uri="{FF2B5EF4-FFF2-40B4-BE49-F238E27FC236}">
                  <a16:creationId xmlns:a16="http://schemas.microsoft.com/office/drawing/2014/main" id="{00000000-0008-0000-0800-000014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3125" name="Button 21" hidden="1">
              <a:extLst>
                <a:ext uri="{63B3BB69-23CF-44E3-9099-C40C66FF867C}">
                  <a14:compatExt spid="_x0000_s303125"/>
                </a:ext>
                <a:ext uri="{FF2B5EF4-FFF2-40B4-BE49-F238E27FC236}">
                  <a16:creationId xmlns:a16="http://schemas.microsoft.com/office/drawing/2014/main" id="{00000000-0008-0000-0800-000015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3126" name="Button 22" hidden="1">
              <a:extLst>
                <a:ext uri="{63B3BB69-23CF-44E3-9099-C40C66FF867C}">
                  <a14:compatExt spid="_x0000_s303126"/>
                </a:ext>
                <a:ext uri="{FF2B5EF4-FFF2-40B4-BE49-F238E27FC236}">
                  <a16:creationId xmlns:a16="http://schemas.microsoft.com/office/drawing/2014/main" id="{00000000-0008-0000-0800-000016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3127" name="Button 23" hidden="1">
              <a:extLst>
                <a:ext uri="{63B3BB69-23CF-44E3-9099-C40C66FF867C}">
                  <a14:compatExt spid="_x0000_s303127"/>
                </a:ext>
                <a:ext uri="{FF2B5EF4-FFF2-40B4-BE49-F238E27FC236}">
                  <a16:creationId xmlns:a16="http://schemas.microsoft.com/office/drawing/2014/main" id="{00000000-0008-0000-0800-000017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3128" name="Button 24" hidden="1">
              <a:extLst>
                <a:ext uri="{63B3BB69-23CF-44E3-9099-C40C66FF867C}">
                  <a14:compatExt spid="_x0000_s303128"/>
                </a:ext>
                <a:ext uri="{FF2B5EF4-FFF2-40B4-BE49-F238E27FC236}">
                  <a16:creationId xmlns:a16="http://schemas.microsoft.com/office/drawing/2014/main" id="{00000000-0008-0000-0800-000018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3129" name="Button 25" hidden="1">
              <a:extLst>
                <a:ext uri="{63B3BB69-23CF-44E3-9099-C40C66FF867C}">
                  <a14:compatExt spid="_x0000_s303129"/>
                </a:ext>
                <a:ext uri="{FF2B5EF4-FFF2-40B4-BE49-F238E27FC236}">
                  <a16:creationId xmlns:a16="http://schemas.microsoft.com/office/drawing/2014/main" id="{00000000-0008-0000-0800-000019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3130" name="Button 26" hidden="1">
              <a:extLst>
                <a:ext uri="{63B3BB69-23CF-44E3-9099-C40C66FF867C}">
                  <a14:compatExt spid="_x0000_s303130"/>
                </a:ext>
                <a:ext uri="{FF2B5EF4-FFF2-40B4-BE49-F238E27FC236}">
                  <a16:creationId xmlns:a16="http://schemas.microsoft.com/office/drawing/2014/main" id="{00000000-0008-0000-0800-00001A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4129" name="Button 1" hidden="1">
              <a:extLst>
                <a:ext uri="{63B3BB69-23CF-44E3-9099-C40C66FF867C}">
                  <a14:compatExt spid="_x0000_s304129"/>
                </a:ext>
                <a:ext uri="{FF2B5EF4-FFF2-40B4-BE49-F238E27FC236}">
                  <a16:creationId xmlns:a16="http://schemas.microsoft.com/office/drawing/2014/main" id="{00000000-0008-0000-0900-000001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4130" name="Button 2" hidden="1">
              <a:extLst>
                <a:ext uri="{63B3BB69-23CF-44E3-9099-C40C66FF867C}">
                  <a14:compatExt spid="_x0000_s304130"/>
                </a:ext>
                <a:ext uri="{FF2B5EF4-FFF2-40B4-BE49-F238E27FC236}">
                  <a16:creationId xmlns:a16="http://schemas.microsoft.com/office/drawing/2014/main" id="{00000000-0008-0000-0900-000002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4131" name="Button 3" hidden="1">
              <a:extLst>
                <a:ext uri="{63B3BB69-23CF-44E3-9099-C40C66FF867C}">
                  <a14:compatExt spid="_x0000_s304131"/>
                </a:ext>
                <a:ext uri="{FF2B5EF4-FFF2-40B4-BE49-F238E27FC236}">
                  <a16:creationId xmlns:a16="http://schemas.microsoft.com/office/drawing/2014/main" id="{00000000-0008-0000-0900-000003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4132" name="Button 4" hidden="1">
              <a:extLst>
                <a:ext uri="{63B3BB69-23CF-44E3-9099-C40C66FF867C}">
                  <a14:compatExt spid="_x0000_s304132"/>
                </a:ext>
                <a:ext uri="{FF2B5EF4-FFF2-40B4-BE49-F238E27FC236}">
                  <a16:creationId xmlns:a16="http://schemas.microsoft.com/office/drawing/2014/main" id="{00000000-0008-0000-0900-000004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304133" name="Button 5" hidden="1">
              <a:extLst>
                <a:ext uri="{63B3BB69-23CF-44E3-9099-C40C66FF867C}">
                  <a14:compatExt spid="_x0000_s304133"/>
                </a:ext>
                <a:ext uri="{FF2B5EF4-FFF2-40B4-BE49-F238E27FC236}">
                  <a16:creationId xmlns:a16="http://schemas.microsoft.com/office/drawing/2014/main" id="{00000000-0008-0000-0900-000005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4134" name="Button 6" hidden="1">
              <a:extLst>
                <a:ext uri="{63B3BB69-23CF-44E3-9099-C40C66FF867C}">
                  <a14:compatExt spid="_x0000_s304134"/>
                </a:ext>
                <a:ext uri="{FF2B5EF4-FFF2-40B4-BE49-F238E27FC236}">
                  <a16:creationId xmlns:a16="http://schemas.microsoft.com/office/drawing/2014/main" id="{00000000-0008-0000-0900-000006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4135" name="Button 7" hidden="1">
              <a:extLst>
                <a:ext uri="{63B3BB69-23CF-44E3-9099-C40C66FF867C}">
                  <a14:compatExt spid="_x0000_s304135"/>
                </a:ext>
                <a:ext uri="{FF2B5EF4-FFF2-40B4-BE49-F238E27FC236}">
                  <a16:creationId xmlns:a16="http://schemas.microsoft.com/office/drawing/2014/main" id="{00000000-0008-0000-0900-000007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4136" name="Button 8" hidden="1">
              <a:extLst>
                <a:ext uri="{63B3BB69-23CF-44E3-9099-C40C66FF867C}">
                  <a14:compatExt spid="_x0000_s304136"/>
                </a:ext>
                <a:ext uri="{FF2B5EF4-FFF2-40B4-BE49-F238E27FC236}">
                  <a16:creationId xmlns:a16="http://schemas.microsoft.com/office/drawing/2014/main" id="{00000000-0008-0000-0900-000008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4137" name="Button 9" hidden="1">
              <a:extLst>
                <a:ext uri="{63B3BB69-23CF-44E3-9099-C40C66FF867C}">
                  <a14:compatExt spid="_x0000_s304137"/>
                </a:ext>
                <a:ext uri="{FF2B5EF4-FFF2-40B4-BE49-F238E27FC236}">
                  <a16:creationId xmlns:a16="http://schemas.microsoft.com/office/drawing/2014/main" id="{00000000-0008-0000-0900-000009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4138" name="Button 10" hidden="1">
              <a:extLst>
                <a:ext uri="{63B3BB69-23CF-44E3-9099-C40C66FF867C}">
                  <a14:compatExt spid="_x0000_s304138"/>
                </a:ext>
                <a:ext uri="{FF2B5EF4-FFF2-40B4-BE49-F238E27FC236}">
                  <a16:creationId xmlns:a16="http://schemas.microsoft.com/office/drawing/2014/main" id="{00000000-0008-0000-0900-00000A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4139" name="Button 11" hidden="1">
              <a:extLst>
                <a:ext uri="{63B3BB69-23CF-44E3-9099-C40C66FF867C}">
                  <a14:compatExt spid="_x0000_s304139"/>
                </a:ext>
                <a:ext uri="{FF2B5EF4-FFF2-40B4-BE49-F238E27FC236}">
                  <a16:creationId xmlns:a16="http://schemas.microsoft.com/office/drawing/2014/main" id="{00000000-0008-0000-0900-00000B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4140" name="Button 12" hidden="1">
              <a:extLst>
                <a:ext uri="{63B3BB69-23CF-44E3-9099-C40C66FF867C}">
                  <a14:compatExt spid="_x0000_s304140"/>
                </a:ext>
                <a:ext uri="{FF2B5EF4-FFF2-40B4-BE49-F238E27FC236}">
                  <a16:creationId xmlns:a16="http://schemas.microsoft.com/office/drawing/2014/main" id="{00000000-0008-0000-0900-00000C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4141" name="Button 13" hidden="1">
              <a:extLst>
                <a:ext uri="{63B3BB69-23CF-44E3-9099-C40C66FF867C}">
                  <a14:compatExt spid="_x0000_s304141"/>
                </a:ext>
                <a:ext uri="{FF2B5EF4-FFF2-40B4-BE49-F238E27FC236}">
                  <a16:creationId xmlns:a16="http://schemas.microsoft.com/office/drawing/2014/main" id="{00000000-0008-0000-0900-00000D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7</xdr:row>
          <xdr:rowOff>180975</xdr:rowOff>
        </xdr:to>
        <xdr:sp macro="" textlink="">
          <xdr:nvSpPr>
            <xdr:cNvPr id="304142" name="Button 14" hidden="1">
              <a:extLst>
                <a:ext uri="{63B3BB69-23CF-44E3-9099-C40C66FF867C}">
                  <a14:compatExt spid="_x0000_s304142"/>
                </a:ext>
                <a:ext uri="{FF2B5EF4-FFF2-40B4-BE49-F238E27FC236}">
                  <a16:creationId xmlns:a16="http://schemas.microsoft.com/office/drawing/2014/main" id="{00000000-0008-0000-0900-00000E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4143" name="Button 15" hidden="1">
              <a:extLst>
                <a:ext uri="{63B3BB69-23CF-44E3-9099-C40C66FF867C}">
                  <a14:compatExt spid="_x0000_s304143"/>
                </a:ext>
                <a:ext uri="{FF2B5EF4-FFF2-40B4-BE49-F238E27FC236}">
                  <a16:creationId xmlns:a16="http://schemas.microsoft.com/office/drawing/2014/main" id="{00000000-0008-0000-0900-00000F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7</xdr:row>
          <xdr:rowOff>180975</xdr:rowOff>
        </xdr:to>
        <xdr:sp macro="" textlink="">
          <xdr:nvSpPr>
            <xdr:cNvPr id="304144" name="Button 16" hidden="1">
              <a:extLst>
                <a:ext uri="{63B3BB69-23CF-44E3-9099-C40C66FF867C}">
                  <a14:compatExt spid="_x0000_s304144"/>
                </a:ext>
                <a:ext uri="{FF2B5EF4-FFF2-40B4-BE49-F238E27FC236}">
                  <a16:creationId xmlns:a16="http://schemas.microsoft.com/office/drawing/2014/main" id="{00000000-0008-0000-0900-000010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4145" name="Button 17" hidden="1">
              <a:extLst>
                <a:ext uri="{63B3BB69-23CF-44E3-9099-C40C66FF867C}">
                  <a14:compatExt spid="_x0000_s304145"/>
                </a:ext>
                <a:ext uri="{FF2B5EF4-FFF2-40B4-BE49-F238E27FC236}">
                  <a16:creationId xmlns:a16="http://schemas.microsoft.com/office/drawing/2014/main" id="{00000000-0008-0000-0900-000011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4146" name="Button 18" hidden="1">
              <a:extLst>
                <a:ext uri="{63B3BB69-23CF-44E3-9099-C40C66FF867C}">
                  <a14:compatExt spid="_x0000_s304146"/>
                </a:ext>
                <a:ext uri="{FF2B5EF4-FFF2-40B4-BE49-F238E27FC236}">
                  <a16:creationId xmlns:a16="http://schemas.microsoft.com/office/drawing/2014/main" id="{00000000-0008-0000-0900-000012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4147" name="Button 19" hidden="1">
              <a:extLst>
                <a:ext uri="{63B3BB69-23CF-44E3-9099-C40C66FF867C}">
                  <a14:compatExt spid="_x0000_s304147"/>
                </a:ext>
                <a:ext uri="{FF2B5EF4-FFF2-40B4-BE49-F238E27FC236}">
                  <a16:creationId xmlns:a16="http://schemas.microsoft.com/office/drawing/2014/main" id="{00000000-0008-0000-0900-000013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4148" name="Button 20" hidden="1">
              <a:extLst>
                <a:ext uri="{63B3BB69-23CF-44E3-9099-C40C66FF867C}">
                  <a14:compatExt spid="_x0000_s304148"/>
                </a:ext>
                <a:ext uri="{FF2B5EF4-FFF2-40B4-BE49-F238E27FC236}">
                  <a16:creationId xmlns:a16="http://schemas.microsoft.com/office/drawing/2014/main" id="{00000000-0008-0000-0900-000014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4149" name="Button 21" hidden="1">
              <a:extLst>
                <a:ext uri="{63B3BB69-23CF-44E3-9099-C40C66FF867C}">
                  <a14:compatExt spid="_x0000_s304149"/>
                </a:ext>
                <a:ext uri="{FF2B5EF4-FFF2-40B4-BE49-F238E27FC236}">
                  <a16:creationId xmlns:a16="http://schemas.microsoft.com/office/drawing/2014/main" id="{00000000-0008-0000-0900-000015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4150" name="Button 22" hidden="1">
              <a:extLst>
                <a:ext uri="{63B3BB69-23CF-44E3-9099-C40C66FF867C}">
                  <a14:compatExt spid="_x0000_s304150"/>
                </a:ext>
                <a:ext uri="{FF2B5EF4-FFF2-40B4-BE49-F238E27FC236}">
                  <a16:creationId xmlns:a16="http://schemas.microsoft.com/office/drawing/2014/main" id="{00000000-0008-0000-0900-000016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4151" name="Button 23" hidden="1">
              <a:extLst>
                <a:ext uri="{63B3BB69-23CF-44E3-9099-C40C66FF867C}">
                  <a14:compatExt spid="_x0000_s304151"/>
                </a:ext>
                <a:ext uri="{FF2B5EF4-FFF2-40B4-BE49-F238E27FC236}">
                  <a16:creationId xmlns:a16="http://schemas.microsoft.com/office/drawing/2014/main" id="{00000000-0008-0000-0900-000017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4152" name="Button 24" hidden="1">
              <a:extLst>
                <a:ext uri="{63B3BB69-23CF-44E3-9099-C40C66FF867C}">
                  <a14:compatExt spid="_x0000_s304152"/>
                </a:ext>
                <a:ext uri="{FF2B5EF4-FFF2-40B4-BE49-F238E27FC236}">
                  <a16:creationId xmlns:a16="http://schemas.microsoft.com/office/drawing/2014/main" id="{00000000-0008-0000-0900-000018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4153" name="Button 25" hidden="1">
              <a:extLst>
                <a:ext uri="{63B3BB69-23CF-44E3-9099-C40C66FF867C}">
                  <a14:compatExt spid="_x0000_s304153"/>
                </a:ext>
                <a:ext uri="{FF2B5EF4-FFF2-40B4-BE49-F238E27FC236}">
                  <a16:creationId xmlns:a16="http://schemas.microsoft.com/office/drawing/2014/main" id="{00000000-0008-0000-0900-000019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4154" name="Button 26" hidden="1">
              <a:extLst>
                <a:ext uri="{63B3BB69-23CF-44E3-9099-C40C66FF867C}">
                  <a14:compatExt spid="_x0000_s304154"/>
                </a:ext>
                <a:ext uri="{FF2B5EF4-FFF2-40B4-BE49-F238E27FC236}">
                  <a16:creationId xmlns:a16="http://schemas.microsoft.com/office/drawing/2014/main" id="{00000000-0008-0000-0900-00001A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211.xml"/><Relationship Id="rId13" Type="http://schemas.openxmlformats.org/officeDocument/2006/relationships/ctrlProp" Target="../ctrlProps/ctrlProp216.xml"/><Relationship Id="rId18" Type="http://schemas.openxmlformats.org/officeDocument/2006/relationships/ctrlProp" Target="../ctrlProps/ctrlProp221.xml"/><Relationship Id="rId26" Type="http://schemas.openxmlformats.org/officeDocument/2006/relationships/ctrlProp" Target="../ctrlProps/ctrlProp229.xml"/><Relationship Id="rId3" Type="http://schemas.openxmlformats.org/officeDocument/2006/relationships/vmlDrawing" Target="../drawings/vmlDrawing9.vml"/><Relationship Id="rId21" Type="http://schemas.openxmlformats.org/officeDocument/2006/relationships/ctrlProp" Target="../ctrlProps/ctrlProp224.xml"/><Relationship Id="rId7" Type="http://schemas.openxmlformats.org/officeDocument/2006/relationships/ctrlProp" Target="../ctrlProps/ctrlProp210.x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2" Type="http://schemas.openxmlformats.org/officeDocument/2006/relationships/drawing" Target="../drawings/drawing9.xml"/><Relationship Id="rId16" Type="http://schemas.openxmlformats.org/officeDocument/2006/relationships/ctrlProp" Target="../ctrlProps/ctrlProp219.xml"/><Relationship Id="rId20" Type="http://schemas.openxmlformats.org/officeDocument/2006/relationships/ctrlProp" Target="../ctrlProps/ctrlProp223.xml"/><Relationship Id="rId29" Type="http://schemas.openxmlformats.org/officeDocument/2006/relationships/ctrlProp" Target="../ctrlProps/ctrlProp232.xml"/><Relationship Id="rId1" Type="http://schemas.openxmlformats.org/officeDocument/2006/relationships/printerSettings" Target="../printerSettings/printerSettings9.bin"/><Relationship Id="rId6" Type="http://schemas.openxmlformats.org/officeDocument/2006/relationships/ctrlProp" Target="../ctrlProps/ctrlProp209.xml"/><Relationship Id="rId11" Type="http://schemas.openxmlformats.org/officeDocument/2006/relationships/ctrlProp" Target="../ctrlProps/ctrlProp214.xml"/><Relationship Id="rId24" Type="http://schemas.openxmlformats.org/officeDocument/2006/relationships/ctrlProp" Target="../ctrlProps/ctrlProp227.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10" Type="http://schemas.openxmlformats.org/officeDocument/2006/relationships/ctrlProp" Target="../ctrlProps/ctrlProp213.xml"/><Relationship Id="rId19" Type="http://schemas.openxmlformats.org/officeDocument/2006/relationships/ctrlProp" Target="../ctrlProps/ctrlProp222.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7.xml"/><Relationship Id="rId13" Type="http://schemas.openxmlformats.org/officeDocument/2006/relationships/ctrlProp" Target="../ctrlProps/ctrlProp242.xml"/><Relationship Id="rId18" Type="http://schemas.openxmlformats.org/officeDocument/2006/relationships/ctrlProp" Target="../ctrlProps/ctrlProp247.xml"/><Relationship Id="rId26" Type="http://schemas.openxmlformats.org/officeDocument/2006/relationships/ctrlProp" Target="../ctrlProps/ctrlProp255.xml"/><Relationship Id="rId3" Type="http://schemas.openxmlformats.org/officeDocument/2006/relationships/vmlDrawing" Target="../drawings/vmlDrawing10.vml"/><Relationship Id="rId21" Type="http://schemas.openxmlformats.org/officeDocument/2006/relationships/ctrlProp" Target="../ctrlProps/ctrlProp250.xml"/><Relationship Id="rId7" Type="http://schemas.openxmlformats.org/officeDocument/2006/relationships/ctrlProp" Target="../ctrlProps/ctrlProp236.xml"/><Relationship Id="rId12" Type="http://schemas.openxmlformats.org/officeDocument/2006/relationships/ctrlProp" Target="../ctrlProps/ctrlProp241.xml"/><Relationship Id="rId17" Type="http://schemas.openxmlformats.org/officeDocument/2006/relationships/ctrlProp" Target="../ctrlProps/ctrlProp246.xml"/><Relationship Id="rId25" Type="http://schemas.openxmlformats.org/officeDocument/2006/relationships/ctrlProp" Target="../ctrlProps/ctrlProp254.xml"/><Relationship Id="rId2" Type="http://schemas.openxmlformats.org/officeDocument/2006/relationships/drawing" Target="../drawings/drawing10.xml"/><Relationship Id="rId16" Type="http://schemas.openxmlformats.org/officeDocument/2006/relationships/ctrlProp" Target="../ctrlProps/ctrlProp245.xml"/><Relationship Id="rId20" Type="http://schemas.openxmlformats.org/officeDocument/2006/relationships/ctrlProp" Target="../ctrlProps/ctrlProp249.xml"/><Relationship Id="rId29" Type="http://schemas.openxmlformats.org/officeDocument/2006/relationships/ctrlProp" Target="../ctrlProps/ctrlProp258.xml"/><Relationship Id="rId1" Type="http://schemas.openxmlformats.org/officeDocument/2006/relationships/printerSettings" Target="../printerSettings/printerSettings10.bin"/><Relationship Id="rId6" Type="http://schemas.openxmlformats.org/officeDocument/2006/relationships/ctrlProp" Target="../ctrlProps/ctrlProp235.xml"/><Relationship Id="rId11" Type="http://schemas.openxmlformats.org/officeDocument/2006/relationships/ctrlProp" Target="../ctrlProps/ctrlProp240.xml"/><Relationship Id="rId24" Type="http://schemas.openxmlformats.org/officeDocument/2006/relationships/ctrlProp" Target="../ctrlProps/ctrlProp253.xml"/><Relationship Id="rId5" Type="http://schemas.openxmlformats.org/officeDocument/2006/relationships/ctrlProp" Target="../ctrlProps/ctrlProp234.xml"/><Relationship Id="rId15" Type="http://schemas.openxmlformats.org/officeDocument/2006/relationships/ctrlProp" Target="../ctrlProps/ctrlProp244.xml"/><Relationship Id="rId23" Type="http://schemas.openxmlformats.org/officeDocument/2006/relationships/ctrlProp" Target="../ctrlProps/ctrlProp252.xml"/><Relationship Id="rId28" Type="http://schemas.openxmlformats.org/officeDocument/2006/relationships/ctrlProp" Target="../ctrlProps/ctrlProp257.xml"/><Relationship Id="rId10" Type="http://schemas.openxmlformats.org/officeDocument/2006/relationships/ctrlProp" Target="../ctrlProps/ctrlProp239.xml"/><Relationship Id="rId19" Type="http://schemas.openxmlformats.org/officeDocument/2006/relationships/ctrlProp" Target="../ctrlProps/ctrlProp248.xml"/><Relationship Id="rId4" Type="http://schemas.openxmlformats.org/officeDocument/2006/relationships/ctrlProp" Target="../ctrlProps/ctrlProp233.xml"/><Relationship Id="rId9" Type="http://schemas.openxmlformats.org/officeDocument/2006/relationships/ctrlProp" Target="../ctrlProps/ctrlProp238.xml"/><Relationship Id="rId14" Type="http://schemas.openxmlformats.org/officeDocument/2006/relationships/ctrlProp" Target="../ctrlProps/ctrlProp243.xml"/><Relationship Id="rId22" Type="http://schemas.openxmlformats.org/officeDocument/2006/relationships/ctrlProp" Target="../ctrlProps/ctrlProp251.xml"/><Relationship Id="rId27" Type="http://schemas.openxmlformats.org/officeDocument/2006/relationships/ctrlProp" Target="../ctrlProps/ctrlProp25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63.xml"/><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 Type="http://schemas.openxmlformats.org/officeDocument/2006/relationships/vmlDrawing" Target="../drawings/vmlDrawing11.vml"/><Relationship Id="rId21" Type="http://schemas.openxmlformats.org/officeDocument/2006/relationships/ctrlProp" Target="../ctrlProps/ctrlProp276.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2" Type="http://schemas.openxmlformats.org/officeDocument/2006/relationships/drawing" Target="../drawings/drawing11.xml"/><Relationship Id="rId16" Type="http://schemas.openxmlformats.org/officeDocument/2006/relationships/ctrlProp" Target="../ctrlProps/ctrlProp271.xml"/><Relationship Id="rId20" Type="http://schemas.openxmlformats.org/officeDocument/2006/relationships/ctrlProp" Target="../ctrlProps/ctrlProp275.xml"/><Relationship Id="rId1" Type="http://schemas.openxmlformats.org/officeDocument/2006/relationships/printerSettings" Target="../printerSettings/printerSettings11.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10" Type="http://schemas.openxmlformats.org/officeDocument/2006/relationships/ctrlProp" Target="../ctrlProps/ctrlProp265.xml"/><Relationship Id="rId19" Type="http://schemas.openxmlformats.org/officeDocument/2006/relationships/ctrlProp" Target="../ctrlProps/ctrlProp274.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286.xml"/><Relationship Id="rId5" Type="http://schemas.openxmlformats.org/officeDocument/2006/relationships/ctrlProp" Target="../ctrlProps/ctrlProp285.xml"/><Relationship Id="rId4" Type="http://schemas.openxmlformats.org/officeDocument/2006/relationships/ctrlProp" Target="../ctrlProps/ctrlProp28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91.xml"/><Relationship Id="rId3" Type="http://schemas.openxmlformats.org/officeDocument/2006/relationships/vmlDrawing" Target="../drawings/vmlDrawing13.vml"/><Relationship Id="rId7" Type="http://schemas.openxmlformats.org/officeDocument/2006/relationships/ctrlProp" Target="../ctrlProps/ctrlProp290.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289.xml"/><Relationship Id="rId5" Type="http://schemas.openxmlformats.org/officeDocument/2006/relationships/ctrlProp" Target="../ctrlProps/ctrlProp288.xml"/><Relationship Id="rId4" Type="http://schemas.openxmlformats.org/officeDocument/2006/relationships/ctrlProp" Target="../ctrlProps/ctrlProp28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29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29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 Type="http://schemas.openxmlformats.org/officeDocument/2006/relationships/vmlDrawing" Target="../drawings/vmlDrawing3.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1" Type="http://schemas.openxmlformats.org/officeDocument/2006/relationships/printerSettings" Target="../printerSettings/printerSettings3.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 Type="http://schemas.openxmlformats.org/officeDocument/2006/relationships/vmlDrawing" Target="../drawings/vmlDrawing4.vml"/><Relationship Id="rId21" Type="http://schemas.openxmlformats.org/officeDocument/2006/relationships/ctrlProp" Target="../ctrlProps/ctrlProp96.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2" Type="http://schemas.openxmlformats.org/officeDocument/2006/relationships/drawing" Target="../drawings/drawing4.xml"/><Relationship Id="rId16" Type="http://schemas.openxmlformats.org/officeDocument/2006/relationships/ctrlProp" Target="../ctrlProps/ctrlProp91.xml"/><Relationship Id="rId20" Type="http://schemas.openxmlformats.org/officeDocument/2006/relationships/ctrlProp" Target="../ctrlProps/ctrlProp95.xml"/><Relationship Id="rId1" Type="http://schemas.openxmlformats.org/officeDocument/2006/relationships/printerSettings" Target="../printerSettings/printerSettings4.bin"/><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10" Type="http://schemas.openxmlformats.org/officeDocument/2006/relationships/ctrlProp" Target="../ctrlProps/ctrlProp85.xml"/><Relationship Id="rId19" Type="http://schemas.openxmlformats.org/officeDocument/2006/relationships/ctrlProp" Target="../ctrlProps/ctrlProp94.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26" Type="http://schemas.openxmlformats.org/officeDocument/2006/relationships/ctrlProp" Target="../ctrlProps/ctrlProp126.xml"/><Relationship Id="rId3" Type="http://schemas.openxmlformats.org/officeDocument/2006/relationships/vmlDrawing" Target="../drawings/vmlDrawing5.vml"/><Relationship Id="rId21" Type="http://schemas.openxmlformats.org/officeDocument/2006/relationships/ctrlProp" Target="../ctrlProps/ctrlProp121.x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2" Type="http://schemas.openxmlformats.org/officeDocument/2006/relationships/drawing" Target="../drawings/drawing5.xml"/><Relationship Id="rId16" Type="http://schemas.openxmlformats.org/officeDocument/2006/relationships/ctrlProp" Target="../ctrlProps/ctrlProp116.xml"/><Relationship Id="rId20" Type="http://schemas.openxmlformats.org/officeDocument/2006/relationships/ctrlProp" Target="../ctrlProps/ctrlProp120.xml"/><Relationship Id="rId29" Type="http://schemas.openxmlformats.org/officeDocument/2006/relationships/ctrlProp" Target="../ctrlProps/ctrlProp129.xml"/><Relationship Id="rId1" Type="http://schemas.openxmlformats.org/officeDocument/2006/relationships/printerSettings" Target="../printerSettings/printerSettings5.bin"/><Relationship Id="rId6" Type="http://schemas.openxmlformats.org/officeDocument/2006/relationships/ctrlProp" Target="../ctrlProps/ctrlProp106.xml"/><Relationship Id="rId11" Type="http://schemas.openxmlformats.org/officeDocument/2006/relationships/ctrlProp" Target="../ctrlProps/ctrlProp111.xml"/><Relationship Id="rId24" Type="http://schemas.openxmlformats.org/officeDocument/2006/relationships/ctrlProp" Target="../ctrlProps/ctrlProp124.xml"/><Relationship Id="rId5" Type="http://schemas.openxmlformats.org/officeDocument/2006/relationships/ctrlProp" Target="../ctrlProps/ctrlProp105.xml"/><Relationship Id="rId15" Type="http://schemas.openxmlformats.org/officeDocument/2006/relationships/ctrlProp" Target="../ctrlProps/ctrlProp115.xml"/><Relationship Id="rId23" Type="http://schemas.openxmlformats.org/officeDocument/2006/relationships/ctrlProp" Target="../ctrlProps/ctrlProp123.xml"/><Relationship Id="rId28" Type="http://schemas.openxmlformats.org/officeDocument/2006/relationships/ctrlProp" Target="../ctrlProps/ctrlProp128.xml"/><Relationship Id="rId10" Type="http://schemas.openxmlformats.org/officeDocument/2006/relationships/ctrlProp" Target="../ctrlProps/ctrlProp110.xml"/><Relationship Id="rId19" Type="http://schemas.openxmlformats.org/officeDocument/2006/relationships/ctrlProp" Target="../ctrlProps/ctrlProp119.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 Id="rId22" Type="http://schemas.openxmlformats.org/officeDocument/2006/relationships/ctrlProp" Target="../ctrlProps/ctrlProp122.xml"/><Relationship Id="rId27" Type="http://schemas.openxmlformats.org/officeDocument/2006/relationships/ctrlProp" Target="../ctrlProps/ctrlProp1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4.xml"/><Relationship Id="rId13" Type="http://schemas.openxmlformats.org/officeDocument/2006/relationships/ctrlProp" Target="../ctrlProps/ctrlProp139.xml"/><Relationship Id="rId18" Type="http://schemas.openxmlformats.org/officeDocument/2006/relationships/ctrlProp" Target="../ctrlProps/ctrlProp144.xml"/><Relationship Id="rId26" Type="http://schemas.openxmlformats.org/officeDocument/2006/relationships/ctrlProp" Target="../ctrlProps/ctrlProp152.xml"/><Relationship Id="rId3" Type="http://schemas.openxmlformats.org/officeDocument/2006/relationships/vmlDrawing" Target="../drawings/vmlDrawing6.vml"/><Relationship Id="rId21" Type="http://schemas.openxmlformats.org/officeDocument/2006/relationships/ctrlProp" Target="../ctrlProps/ctrlProp147.xml"/><Relationship Id="rId7" Type="http://schemas.openxmlformats.org/officeDocument/2006/relationships/ctrlProp" Target="../ctrlProps/ctrlProp133.xml"/><Relationship Id="rId12" Type="http://schemas.openxmlformats.org/officeDocument/2006/relationships/ctrlProp" Target="../ctrlProps/ctrlProp138.xml"/><Relationship Id="rId17" Type="http://schemas.openxmlformats.org/officeDocument/2006/relationships/ctrlProp" Target="../ctrlProps/ctrlProp143.xml"/><Relationship Id="rId25" Type="http://schemas.openxmlformats.org/officeDocument/2006/relationships/ctrlProp" Target="../ctrlProps/ctrlProp151.xml"/><Relationship Id="rId2" Type="http://schemas.openxmlformats.org/officeDocument/2006/relationships/drawing" Target="../drawings/drawing6.xml"/><Relationship Id="rId16" Type="http://schemas.openxmlformats.org/officeDocument/2006/relationships/ctrlProp" Target="../ctrlProps/ctrlProp142.xml"/><Relationship Id="rId20" Type="http://schemas.openxmlformats.org/officeDocument/2006/relationships/ctrlProp" Target="../ctrlProps/ctrlProp146.xml"/><Relationship Id="rId29" Type="http://schemas.openxmlformats.org/officeDocument/2006/relationships/ctrlProp" Target="../ctrlProps/ctrlProp155.xml"/><Relationship Id="rId1" Type="http://schemas.openxmlformats.org/officeDocument/2006/relationships/printerSettings" Target="../printerSettings/printerSettings6.bin"/><Relationship Id="rId6" Type="http://schemas.openxmlformats.org/officeDocument/2006/relationships/ctrlProp" Target="../ctrlProps/ctrlProp132.xml"/><Relationship Id="rId11" Type="http://schemas.openxmlformats.org/officeDocument/2006/relationships/ctrlProp" Target="../ctrlProps/ctrlProp137.xml"/><Relationship Id="rId24" Type="http://schemas.openxmlformats.org/officeDocument/2006/relationships/ctrlProp" Target="../ctrlProps/ctrlProp150.xml"/><Relationship Id="rId5" Type="http://schemas.openxmlformats.org/officeDocument/2006/relationships/ctrlProp" Target="../ctrlProps/ctrlProp131.xml"/><Relationship Id="rId15" Type="http://schemas.openxmlformats.org/officeDocument/2006/relationships/ctrlProp" Target="../ctrlProps/ctrlProp141.xml"/><Relationship Id="rId23" Type="http://schemas.openxmlformats.org/officeDocument/2006/relationships/ctrlProp" Target="../ctrlProps/ctrlProp149.xml"/><Relationship Id="rId28" Type="http://schemas.openxmlformats.org/officeDocument/2006/relationships/ctrlProp" Target="../ctrlProps/ctrlProp154.xml"/><Relationship Id="rId10" Type="http://schemas.openxmlformats.org/officeDocument/2006/relationships/ctrlProp" Target="../ctrlProps/ctrlProp136.xml"/><Relationship Id="rId19" Type="http://schemas.openxmlformats.org/officeDocument/2006/relationships/ctrlProp" Target="../ctrlProps/ctrlProp145.xml"/><Relationship Id="rId4" Type="http://schemas.openxmlformats.org/officeDocument/2006/relationships/ctrlProp" Target="../ctrlProps/ctrlProp130.xml"/><Relationship Id="rId9" Type="http://schemas.openxmlformats.org/officeDocument/2006/relationships/ctrlProp" Target="../ctrlProps/ctrlProp135.xml"/><Relationship Id="rId14" Type="http://schemas.openxmlformats.org/officeDocument/2006/relationships/ctrlProp" Target="../ctrlProps/ctrlProp140.xml"/><Relationship Id="rId22" Type="http://schemas.openxmlformats.org/officeDocument/2006/relationships/ctrlProp" Target="../ctrlProps/ctrlProp148.xml"/><Relationship Id="rId27" Type="http://schemas.openxmlformats.org/officeDocument/2006/relationships/ctrlProp" Target="../ctrlProps/ctrlProp15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0.xml"/><Relationship Id="rId13" Type="http://schemas.openxmlformats.org/officeDocument/2006/relationships/ctrlProp" Target="../ctrlProps/ctrlProp165.xml"/><Relationship Id="rId18" Type="http://schemas.openxmlformats.org/officeDocument/2006/relationships/ctrlProp" Target="../ctrlProps/ctrlProp170.xml"/><Relationship Id="rId26" Type="http://schemas.openxmlformats.org/officeDocument/2006/relationships/ctrlProp" Target="../ctrlProps/ctrlProp178.xml"/><Relationship Id="rId3" Type="http://schemas.openxmlformats.org/officeDocument/2006/relationships/vmlDrawing" Target="../drawings/vmlDrawing7.vml"/><Relationship Id="rId21" Type="http://schemas.openxmlformats.org/officeDocument/2006/relationships/ctrlProp" Target="../ctrlProps/ctrlProp173.xml"/><Relationship Id="rId7" Type="http://schemas.openxmlformats.org/officeDocument/2006/relationships/ctrlProp" Target="../ctrlProps/ctrlProp159.xml"/><Relationship Id="rId12" Type="http://schemas.openxmlformats.org/officeDocument/2006/relationships/ctrlProp" Target="../ctrlProps/ctrlProp164.xml"/><Relationship Id="rId17" Type="http://schemas.openxmlformats.org/officeDocument/2006/relationships/ctrlProp" Target="../ctrlProps/ctrlProp169.xml"/><Relationship Id="rId25" Type="http://schemas.openxmlformats.org/officeDocument/2006/relationships/ctrlProp" Target="../ctrlProps/ctrlProp177.xml"/><Relationship Id="rId2" Type="http://schemas.openxmlformats.org/officeDocument/2006/relationships/drawing" Target="../drawings/drawing7.xml"/><Relationship Id="rId16" Type="http://schemas.openxmlformats.org/officeDocument/2006/relationships/ctrlProp" Target="../ctrlProps/ctrlProp168.xml"/><Relationship Id="rId20" Type="http://schemas.openxmlformats.org/officeDocument/2006/relationships/ctrlProp" Target="../ctrlProps/ctrlProp172.xml"/><Relationship Id="rId1" Type="http://schemas.openxmlformats.org/officeDocument/2006/relationships/printerSettings" Target="../printerSettings/printerSettings7.bin"/><Relationship Id="rId6" Type="http://schemas.openxmlformats.org/officeDocument/2006/relationships/ctrlProp" Target="../ctrlProps/ctrlProp158.xml"/><Relationship Id="rId11" Type="http://schemas.openxmlformats.org/officeDocument/2006/relationships/ctrlProp" Target="../ctrlProps/ctrlProp163.xml"/><Relationship Id="rId24" Type="http://schemas.openxmlformats.org/officeDocument/2006/relationships/ctrlProp" Target="../ctrlProps/ctrlProp176.xml"/><Relationship Id="rId5" Type="http://schemas.openxmlformats.org/officeDocument/2006/relationships/ctrlProp" Target="../ctrlProps/ctrlProp157.xml"/><Relationship Id="rId15" Type="http://schemas.openxmlformats.org/officeDocument/2006/relationships/ctrlProp" Target="../ctrlProps/ctrlProp167.xml"/><Relationship Id="rId23" Type="http://schemas.openxmlformats.org/officeDocument/2006/relationships/ctrlProp" Target="../ctrlProps/ctrlProp175.xml"/><Relationship Id="rId28" Type="http://schemas.openxmlformats.org/officeDocument/2006/relationships/ctrlProp" Target="../ctrlProps/ctrlProp180.xml"/><Relationship Id="rId10" Type="http://schemas.openxmlformats.org/officeDocument/2006/relationships/ctrlProp" Target="../ctrlProps/ctrlProp162.xml"/><Relationship Id="rId19" Type="http://schemas.openxmlformats.org/officeDocument/2006/relationships/ctrlProp" Target="../ctrlProps/ctrlProp171.xml"/><Relationship Id="rId4" Type="http://schemas.openxmlformats.org/officeDocument/2006/relationships/ctrlProp" Target="../ctrlProps/ctrlProp156.xml"/><Relationship Id="rId9" Type="http://schemas.openxmlformats.org/officeDocument/2006/relationships/ctrlProp" Target="../ctrlProps/ctrlProp161.xml"/><Relationship Id="rId14" Type="http://schemas.openxmlformats.org/officeDocument/2006/relationships/ctrlProp" Target="../ctrlProps/ctrlProp166.xml"/><Relationship Id="rId22" Type="http://schemas.openxmlformats.org/officeDocument/2006/relationships/ctrlProp" Target="../ctrlProps/ctrlProp174.xml"/><Relationship Id="rId27" Type="http://schemas.openxmlformats.org/officeDocument/2006/relationships/ctrlProp" Target="../ctrlProps/ctrlProp17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26" Type="http://schemas.openxmlformats.org/officeDocument/2006/relationships/ctrlProp" Target="../ctrlProps/ctrlProp203.xml"/><Relationship Id="rId3" Type="http://schemas.openxmlformats.org/officeDocument/2006/relationships/vmlDrawing" Target="../drawings/vmlDrawing8.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5" Type="http://schemas.openxmlformats.org/officeDocument/2006/relationships/ctrlProp" Target="../ctrlProps/ctrlProp202.xml"/><Relationship Id="rId2" Type="http://schemas.openxmlformats.org/officeDocument/2006/relationships/drawing" Target="../drawings/drawing8.xml"/><Relationship Id="rId16" Type="http://schemas.openxmlformats.org/officeDocument/2006/relationships/ctrlProp" Target="../ctrlProps/ctrlProp193.xml"/><Relationship Id="rId20" Type="http://schemas.openxmlformats.org/officeDocument/2006/relationships/ctrlProp" Target="../ctrlProps/ctrlProp197.xml"/><Relationship Id="rId29" Type="http://schemas.openxmlformats.org/officeDocument/2006/relationships/ctrlProp" Target="../ctrlProps/ctrlProp206.xml"/><Relationship Id="rId1" Type="http://schemas.openxmlformats.org/officeDocument/2006/relationships/printerSettings" Target="../printerSettings/printerSettings8.bin"/><Relationship Id="rId6" Type="http://schemas.openxmlformats.org/officeDocument/2006/relationships/ctrlProp" Target="../ctrlProps/ctrlProp183.xml"/><Relationship Id="rId11" Type="http://schemas.openxmlformats.org/officeDocument/2006/relationships/ctrlProp" Target="../ctrlProps/ctrlProp188.xml"/><Relationship Id="rId24" Type="http://schemas.openxmlformats.org/officeDocument/2006/relationships/ctrlProp" Target="../ctrlProps/ctrlProp201.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28" Type="http://schemas.openxmlformats.org/officeDocument/2006/relationships/ctrlProp" Target="../ctrlProps/ctrlProp205.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 Id="rId27" Type="http://schemas.openxmlformats.org/officeDocument/2006/relationships/ctrlProp" Target="../ctrlProps/ctrlProp20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A5"/>
  <sheetViews>
    <sheetView tabSelected="1" workbookViewId="0">
      <selection activeCell="C5" sqref="C5:E5"/>
    </sheetView>
  </sheetViews>
  <sheetFormatPr defaultRowHeight="12.75" x14ac:dyDescent="0.2"/>
  <cols>
    <col min="1" max="1" width="128.28515625" customWidth="1"/>
  </cols>
  <sheetData>
    <row r="1" spans="1:1" ht="27.75" x14ac:dyDescent="0.2">
      <c r="A1" s="89" t="s">
        <v>101</v>
      </c>
    </row>
    <row r="2" spans="1:1" ht="27.75" x14ac:dyDescent="0.2">
      <c r="A2" s="89"/>
    </row>
    <row r="3" spans="1:1" ht="83.25" x14ac:dyDescent="0.2">
      <c r="A3" s="90" t="s">
        <v>102</v>
      </c>
    </row>
    <row r="4" spans="1:1" ht="27.75" x14ac:dyDescent="0.2">
      <c r="A4" s="90"/>
    </row>
    <row r="5" spans="1:1" ht="27.75" x14ac:dyDescent="0.2">
      <c r="A5" s="90" t="s">
        <v>103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4">
    <pageSetUpPr fitToPage="1"/>
  </sheetPr>
  <dimension ref="A1:BN14"/>
  <sheetViews>
    <sheetView workbookViewId="0">
      <pane xSplit="5" ySplit="8" topLeftCell="G9" activePane="bottomRight" state="frozen"/>
      <selection activeCell="C5" sqref="C5:E5"/>
      <selection pane="topRight" activeCell="C5" sqref="C5:E5"/>
      <selection pane="bottomLeft" activeCell="C5" sqref="C5:E5"/>
      <selection pane="bottomRight" activeCell="BN9" sqref="BN9"/>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hidden="1"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5.5703125" style="6"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99"/>
      <c r="B2" s="99"/>
      <c r="C2" s="99">
        <v>1</v>
      </c>
      <c r="D2" s="99">
        <f>FLOOR((C2+3)/4,1)</f>
        <v>1</v>
      </c>
      <c r="E2" s="99"/>
      <c r="F2" s="99"/>
      <c r="G2" s="67"/>
      <c r="H2" s="67">
        <v>192</v>
      </c>
      <c r="I2" s="69">
        <v>190</v>
      </c>
      <c r="J2" s="69">
        <f>H2+I2</f>
        <v>382</v>
      </c>
      <c r="K2" s="69"/>
      <c r="L2" s="69"/>
      <c r="M2" s="69"/>
      <c r="N2" s="79">
        <v>1</v>
      </c>
      <c r="O2" s="72"/>
      <c r="P2" s="72">
        <v>193</v>
      </c>
      <c r="Q2" s="72">
        <v>193</v>
      </c>
      <c r="R2" s="72">
        <f>P2+Q2</f>
        <v>386</v>
      </c>
      <c r="S2" s="72"/>
      <c r="T2" s="72"/>
      <c r="U2" s="72"/>
      <c r="V2" s="80">
        <v>2</v>
      </c>
      <c r="W2" s="75"/>
      <c r="X2" s="75">
        <v>198</v>
      </c>
      <c r="Y2" s="75">
        <v>198</v>
      </c>
      <c r="Z2" s="75">
        <f>X2+Y2</f>
        <v>396</v>
      </c>
      <c r="AA2" s="75"/>
      <c r="AB2" s="75"/>
      <c r="AC2" s="75"/>
      <c r="AD2" s="81">
        <v>3</v>
      </c>
      <c r="AE2" s="72"/>
      <c r="AF2" s="72">
        <v>177</v>
      </c>
      <c r="AG2" s="72">
        <v>177</v>
      </c>
      <c r="AH2" s="72">
        <f>AF2+AG2</f>
        <v>354</v>
      </c>
      <c r="AI2" s="72"/>
      <c r="AJ2" s="72"/>
      <c r="AK2" s="72"/>
      <c r="AL2" s="80">
        <v>4</v>
      </c>
      <c r="AM2" s="75"/>
      <c r="AN2" s="75">
        <v>178</v>
      </c>
      <c r="AO2" s="75">
        <v>178</v>
      </c>
      <c r="AP2" s="75">
        <f>AN2+AO2</f>
        <v>356</v>
      </c>
      <c r="AQ2" s="75"/>
      <c r="AR2" s="75"/>
      <c r="AS2" s="75"/>
      <c r="AT2" s="81">
        <v>5</v>
      </c>
      <c r="AU2" s="72"/>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N2" s="12"/>
    </row>
    <row r="3" spans="1:66" x14ac:dyDescent="0.2">
      <c r="A3" s="115" t="s">
        <v>9</v>
      </c>
      <c r="B3" s="116"/>
      <c r="C3" s="117" t="str">
        <f>Instellingen!B3</f>
        <v>Kring NVF</v>
      </c>
      <c r="D3" s="118"/>
      <c r="E3" s="119"/>
      <c r="F3" s="115" t="s">
        <v>43</v>
      </c>
      <c r="G3" s="120"/>
      <c r="H3" s="120"/>
      <c r="I3" s="120"/>
      <c r="J3" s="120"/>
      <c r="K3" s="120"/>
      <c r="L3" s="120"/>
      <c r="M3" s="120"/>
      <c r="N3" s="116"/>
      <c r="O3" s="121">
        <v>3</v>
      </c>
      <c r="P3" s="122"/>
      <c r="Q3" s="122"/>
      <c r="R3" s="122"/>
      <c r="S3" s="122"/>
      <c r="T3" s="122"/>
      <c r="U3" s="122"/>
      <c r="V3" s="123"/>
      <c r="W3" s="124"/>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6"/>
      <c r="BC3" s="115" t="s">
        <v>41</v>
      </c>
      <c r="BD3" s="120"/>
      <c r="BE3" s="120"/>
      <c r="BF3" s="120"/>
      <c r="BG3" s="120"/>
      <c r="BH3" s="120"/>
      <c r="BI3" s="120"/>
      <c r="BJ3" s="120"/>
      <c r="BK3" s="116"/>
      <c r="BL3" s="23">
        <f>Instellingen!B6</f>
        <v>3</v>
      </c>
      <c r="BM3" s="124"/>
      <c r="BN3" s="125"/>
    </row>
    <row r="4" spans="1:66" x14ac:dyDescent="0.2">
      <c r="A4" s="115" t="s">
        <v>10</v>
      </c>
      <c r="B4" s="116"/>
      <c r="C4" s="133" t="s">
        <v>33</v>
      </c>
      <c r="D4" s="118"/>
      <c r="E4" s="119"/>
      <c r="F4" s="115" t="s">
        <v>72</v>
      </c>
      <c r="G4" s="120"/>
      <c r="H4" s="120"/>
      <c r="I4" s="120"/>
      <c r="J4" s="120"/>
      <c r="K4" s="120"/>
      <c r="L4" s="120"/>
      <c r="M4" s="120"/>
      <c r="N4" s="116"/>
      <c r="O4" s="134">
        <f>Instellingen!B7</f>
        <v>1</v>
      </c>
      <c r="P4" s="135"/>
      <c r="Q4" s="135"/>
      <c r="R4" s="135"/>
      <c r="S4" s="135"/>
      <c r="T4" s="135"/>
      <c r="U4" s="135"/>
      <c r="V4" s="136"/>
      <c r="W4" s="127"/>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9"/>
      <c r="BC4" s="115"/>
      <c r="BD4" s="120"/>
      <c r="BE4" s="120"/>
      <c r="BF4" s="120"/>
      <c r="BG4" s="120"/>
      <c r="BH4" s="120"/>
      <c r="BI4" s="120"/>
      <c r="BJ4" s="120"/>
      <c r="BK4" s="116"/>
      <c r="BL4" s="23"/>
      <c r="BM4" s="127"/>
      <c r="BN4" s="128"/>
    </row>
    <row r="5" spans="1:66" x14ac:dyDescent="0.2">
      <c r="A5" s="115" t="s">
        <v>11</v>
      </c>
      <c r="B5" s="116"/>
      <c r="C5" s="133"/>
      <c r="D5" s="118"/>
      <c r="E5" s="119"/>
      <c r="F5" s="115" t="s">
        <v>12</v>
      </c>
      <c r="G5" s="120"/>
      <c r="H5" s="120"/>
      <c r="I5" s="120"/>
      <c r="J5" s="120"/>
      <c r="K5" s="120"/>
      <c r="L5" s="120"/>
      <c r="M5" s="120"/>
      <c r="N5" s="116"/>
      <c r="O5" s="134">
        <f>Instellingen!B5</f>
        <v>99</v>
      </c>
      <c r="P5" s="135"/>
      <c r="Q5" s="135"/>
      <c r="R5" s="135"/>
      <c r="S5" s="135"/>
      <c r="T5" s="135"/>
      <c r="U5" s="135"/>
      <c r="V5" s="136"/>
      <c r="W5" s="130"/>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2"/>
      <c r="BC5" s="115" t="s">
        <v>13</v>
      </c>
      <c r="BD5" s="120"/>
      <c r="BE5" s="120"/>
      <c r="BF5" s="120"/>
      <c r="BG5" s="120"/>
      <c r="BH5" s="120"/>
      <c r="BI5" s="120"/>
      <c r="BJ5" s="120"/>
      <c r="BK5" s="116"/>
      <c r="BL5" s="9">
        <v>2</v>
      </c>
      <c r="BM5" s="127"/>
      <c r="BN5" s="128"/>
    </row>
    <row r="6" spans="1:66" ht="12.75" customHeight="1" x14ac:dyDescent="0.2">
      <c r="A6" s="137"/>
      <c r="B6" s="137"/>
      <c r="C6" s="137"/>
      <c r="D6" s="137"/>
      <c r="E6" s="13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96" t="s">
        <v>35</v>
      </c>
      <c r="BJ6" s="97"/>
      <c r="BK6" s="98"/>
      <c r="BL6" s="33">
        <v>210</v>
      </c>
      <c r="BM6" s="127"/>
      <c r="BN6" s="128"/>
    </row>
    <row r="7" spans="1:66" ht="12.75" customHeight="1" x14ac:dyDescent="0.2">
      <c r="A7" s="139"/>
      <c r="B7" s="139"/>
      <c r="C7" s="139"/>
      <c r="D7" s="139"/>
      <c r="E7" s="140"/>
      <c r="F7" s="66" t="s">
        <v>15</v>
      </c>
      <c r="G7" s="150" t="str">
        <f>Instellingen!C36</f>
        <v>06 jun 2022</v>
      </c>
      <c r="H7" s="151"/>
      <c r="I7" s="151"/>
      <c r="J7" s="151"/>
      <c r="K7" s="151"/>
      <c r="L7" s="151"/>
      <c r="M7" s="151"/>
      <c r="N7" s="152"/>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130"/>
      <c r="BN7" s="131"/>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8" t="s">
        <v>97</v>
      </c>
      <c r="BN8" s="2" t="s">
        <v>6</v>
      </c>
    </row>
    <row r="9" spans="1:66" x14ac:dyDescent="0.2">
      <c r="A9" s="6">
        <v>1</v>
      </c>
      <c r="B9" s="6" t="s">
        <v>365</v>
      </c>
      <c r="C9" s="6" t="s">
        <v>457</v>
      </c>
      <c r="D9" s="6" t="s">
        <v>366</v>
      </c>
      <c r="E9" s="6" t="s">
        <v>33</v>
      </c>
      <c r="F9" s="6" t="s">
        <v>153</v>
      </c>
      <c r="G9" s="68">
        <v>1</v>
      </c>
      <c r="H9" s="68">
        <v>218</v>
      </c>
      <c r="I9" s="68">
        <v>0</v>
      </c>
      <c r="J9" s="69">
        <f t="shared" ref="J9:J14" si="0">H9+I9</f>
        <v>218</v>
      </c>
      <c r="K9" s="68">
        <v>6.5</v>
      </c>
      <c r="L9" s="68">
        <v>6.5</v>
      </c>
      <c r="M9" s="68">
        <v>2</v>
      </c>
      <c r="N9" s="70">
        <v>2</v>
      </c>
      <c r="R9" s="72">
        <f t="shared" ref="R9:R14" si="1">P9+Q9</f>
        <v>0</v>
      </c>
      <c r="V9" s="73">
        <v>99</v>
      </c>
      <c r="W9" s="74">
        <v>3</v>
      </c>
      <c r="X9" s="74">
        <v>226</v>
      </c>
      <c r="Z9" s="75">
        <f t="shared" ref="Z9:Z14" si="2">X9+Y9</f>
        <v>226</v>
      </c>
      <c r="AA9" s="74">
        <v>6.5</v>
      </c>
      <c r="AB9" s="74">
        <v>6.5</v>
      </c>
      <c r="AC9" s="74">
        <v>1</v>
      </c>
      <c r="AD9" s="76">
        <v>1</v>
      </c>
      <c r="BC9" s="12">
        <f t="shared" ref="BC9:BC14" si="3">N9+V9+AD9+AL9+AT9+BB9</f>
        <v>102</v>
      </c>
      <c r="BD9" s="12">
        <f t="shared" ref="BD9:BD14" si="4">J9+R9+Z9+AH9+AP9+AX9</f>
        <v>444</v>
      </c>
      <c r="BE9" s="38">
        <f>IF($O$4&gt;0,(LARGE(($N9,$V9,$AD9,$AL9,$AT9,$BB9),1)),"0")</f>
        <v>99</v>
      </c>
      <c r="BF9"/>
      <c r="BG9" s="12">
        <v>0</v>
      </c>
      <c r="BH9" s="12">
        <v>0</v>
      </c>
      <c r="BI9" s="38">
        <f t="shared" ref="BI9:BI14" si="5">BC9-BE9-BF9</f>
        <v>3</v>
      </c>
      <c r="BJ9" s="12">
        <f t="shared" ref="BJ9:BJ14" si="6">BD9-BG9-BH9</f>
        <v>444</v>
      </c>
      <c r="BK9" s="6">
        <v>1</v>
      </c>
      <c r="BN9" s="6" t="s">
        <v>570</v>
      </c>
    </row>
    <row r="10" spans="1:66" x14ac:dyDescent="0.2">
      <c r="A10" s="6">
        <v>2</v>
      </c>
      <c r="B10" s="6" t="s">
        <v>498</v>
      </c>
      <c r="C10" s="6" t="s">
        <v>551</v>
      </c>
      <c r="D10" s="6" t="s">
        <v>499</v>
      </c>
      <c r="E10" s="6" t="s">
        <v>33</v>
      </c>
      <c r="F10" s="6" t="s">
        <v>165</v>
      </c>
      <c r="J10" s="69">
        <f t="shared" si="0"/>
        <v>0</v>
      </c>
      <c r="N10" s="70">
        <v>99</v>
      </c>
      <c r="O10" s="71">
        <v>1</v>
      </c>
      <c r="P10" s="71">
        <v>222.5</v>
      </c>
      <c r="Q10" s="71">
        <v>0</v>
      </c>
      <c r="R10" s="72">
        <f t="shared" si="1"/>
        <v>222.5</v>
      </c>
      <c r="S10" s="71">
        <v>6.5</v>
      </c>
      <c r="T10" s="71">
        <v>7.5</v>
      </c>
      <c r="U10" s="71">
        <v>1</v>
      </c>
      <c r="V10" s="73">
        <v>1</v>
      </c>
      <c r="W10" s="74">
        <v>3</v>
      </c>
      <c r="X10" s="74">
        <v>224.5</v>
      </c>
      <c r="Z10" s="75">
        <f t="shared" si="2"/>
        <v>224.5</v>
      </c>
      <c r="AA10" s="74">
        <v>6.5</v>
      </c>
      <c r="AB10" s="74">
        <v>7</v>
      </c>
      <c r="AC10" s="74">
        <v>2</v>
      </c>
      <c r="AD10" s="76">
        <v>2</v>
      </c>
      <c r="BC10" s="12">
        <f t="shared" si="3"/>
        <v>102</v>
      </c>
      <c r="BD10" s="12">
        <f t="shared" si="4"/>
        <v>447</v>
      </c>
      <c r="BE10" s="38">
        <f>IF($O$4&gt;0,(LARGE(($N10,$V10,$AD10,$AL10,$AT10,$BB10),1)),"0")</f>
        <v>99</v>
      </c>
      <c r="BF10"/>
      <c r="BG10" s="12">
        <v>0</v>
      </c>
      <c r="BH10" s="12">
        <v>0</v>
      </c>
      <c r="BI10" s="38">
        <f t="shared" si="5"/>
        <v>3</v>
      </c>
      <c r="BJ10" s="12">
        <f t="shared" si="6"/>
        <v>447</v>
      </c>
      <c r="BK10" s="6">
        <v>2</v>
      </c>
    </row>
    <row r="11" spans="1:66" x14ac:dyDescent="0.2">
      <c r="A11" s="6">
        <v>3</v>
      </c>
      <c r="B11" s="6" t="s">
        <v>363</v>
      </c>
      <c r="C11" s="6" t="s">
        <v>480</v>
      </c>
      <c r="D11" s="6" t="s">
        <v>364</v>
      </c>
      <c r="E11" s="6" t="s">
        <v>33</v>
      </c>
      <c r="F11" s="6" t="s">
        <v>124</v>
      </c>
      <c r="G11" s="68">
        <v>1</v>
      </c>
      <c r="H11" s="68">
        <v>222</v>
      </c>
      <c r="I11" s="68">
        <v>0</v>
      </c>
      <c r="J11" s="69">
        <f t="shared" si="0"/>
        <v>222</v>
      </c>
      <c r="K11" s="68">
        <v>6</v>
      </c>
      <c r="L11" s="68">
        <v>6</v>
      </c>
      <c r="M11" s="68">
        <v>1</v>
      </c>
      <c r="N11" s="70">
        <v>1</v>
      </c>
      <c r="O11" s="71">
        <v>1</v>
      </c>
      <c r="P11" s="71">
        <v>207.5</v>
      </c>
      <c r="Q11" s="71">
        <v>0</v>
      </c>
      <c r="R11" s="72">
        <f t="shared" si="1"/>
        <v>207.5</v>
      </c>
      <c r="S11" s="71">
        <v>4</v>
      </c>
      <c r="T11" s="71">
        <v>6</v>
      </c>
      <c r="U11" s="71">
        <v>4</v>
      </c>
      <c r="V11" s="73">
        <v>4</v>
      </c>
      <c r="W11" s="74">
        <v>3</v>
      </c>
      <c r="X11" s="74">
        <v>216</v>
      </c>
      <c r="Z11" s="75">
        <f t="shared" si="2"/>
        <v>216</v>
      </c>
      <c r="AA11" s="74">
        <v>6.5</v>
      </c>
      <c r="AB11" s="74">
        <v>7</v>
      </c>
      <c r="AC11" s="74">
        <v>3</v>
      </c>
      <c r="AD11" s="76">
        <v>3</v>
      </c>
      <c r="BC11" s="12">
        <f t="shared" si="3"/>
        <v>8</v>
      </c>
      <c r="BD11" s="12">
        <f t="shared" si="4"/>
        <v>645.5</v>
      </c>
      <c r="BE11" s="38">
        <f>IF($O$4&gt;0,(LARGE(($N11,$V11,$AD11,$AL11,$AT11,$BB11),1)),"0")</f>
        <v>4</v>
      </c>
      <c r="BF11"/>
      <c r="BG11" s="12">
        <v>207.5</v>
      </c>
      <c r="BH11" s="12">
        <v>0</v>
      </c>
      <c r="BI11" s="38">
        <f t="shared" si="5"/>
        <v>4</v>
      </c>
      <c r="BJ11" s="12">
        <f t="shared" si="6"/>
        <v>438</v>
      </c>
      <c r="BK11" s="6">
        <v>3</v>
      </c>
    </row>
    <row r="12" spans="1:66" x14ac:dyDescent="0.2">
      <c r="A12" s="6">
        <v>4</v>
      </c>
      <c r="B12" s="6" t="s">
        <v>500</v>
      </c>
      <c r="C12" s="6" t="s">
        <v>552</v>
      </c>
      <c r="D12" s="6" t="s">
        <v>501</v>
      </c>
      <c r="E12" s="6" t="s">
        <v>33</v>
      </c>
      <c r="F12" s="6" t="s">
        <v>165</v>
      </c>
      <c r="J12" s="69">
        <f t="shared" si="0"/>
        <v>0</v>
      </c>
      <c r="N12" s="70">
        <v>99</v>
      </c>
      <c r="O12" s="71">
        <v>1</v>
      </c>
      <c r="P12" s="71">
        <v>211</v>
      </c>
      <c r="Q12" s="71">
        <v>0</v>
      </c>
      <c r="R12" s="72">
        <f t="shared" si="1"/>
        <v>211</v>
      </c>
      <c r="S12" s="71">
        <v>6.5</v>
      </c>
      <c r="T12" s="71">
        <v>6.5</v>
      </c>
      <c r="U12" s="71">
        <v>2</v>
      </c>
      <c r="V12" s="73">
        <v>2</v>
      </c>
      <c r="Z12" s="75">
        <f t="shared" si="2"/>
        <v>0</v>
      </c>
      <c r="AD12" s="76">
        <v>99</v>
      </c>
      <c r="BC12" s="12">
        <f t="shared" si="3"/>
        <v>200</v>
      </c>
      <c r="BD12" s="12">
        <f t="shared" si="4"/>
        <v>211</v>
      </c>
      <c r="BE12" s="38">
        <f>IF($O$4&gt;0,(LARGE(($N12,$V12,$AD12,$AL12,$AT12,$BB12),1)),"0")</f>
        <v>99</v>
      </c>
      <c r="BF12"/>
      <c r="BG12" s="12">
        <v>0</v>
      </c>
      <c r="BH12" s="12">
        <v>0</v>
      </c>
      <c r="BI12" s="38">
        <f t="shared" si="5"/>
        <v>101</v>
      </c>
      <c r="BJ12" s="12">
        <f t="shared" si="6"/>
        <v>211</v>
      </c>
    </row>
    <row r="13" spans="1:66" x14ac:dyDescent="0.2">
      <c r="A13" s="6">
        <v>5</v>
      </c>
      <c r="B13" s="6" t="s">
        <v>502</v>
      </c>
      <c r="C13" s="6" t="s">
        <v>547</v>
      </c>
      <c r="D13" s="6" t="s">
        <v>503</v>
      </c>
      <c r="E13" s="6" t="s">
        <v>33</v>
      </c>
      <c r="F13" s="6" t="s">
        <v>490</v>
      </c>
      <c r="J13" s="69">
        <f t="shared" si="0"/>
        <v>0</v>
      </c>
      <c r="N13" s="70">
        <v>99</v>
      </c>
      <c r="O13" s="71">
        <v>1</v>
      </c>
      <c r="P13" s="71">
        <v>208.5</v>
      </c>
      <c r="Q13" s="71">
        <v>0</v>
      </c>
      <c r="R13" s="72">
        <f t="shared" si="1"/>
        <v>208.5</v>
      </c>
      <c r="S13" s="71">
        <v>6.5</v>
      </c>
      <c r="T13" s="71">
        <v>6</v>
      </c>
      <c r="U13" s="71">
        <v>3</v>
      </c>
      <c r="V13" s="73">
        <v>3</v>
      </c>
      <c r="Z13" s="75">
        <f t="shared" si="2"/>
        <v>0</v>
      </c>
      <c r="AD13" s="76">
        <v>99</v>
      </c>
      <c r="BC13" s="12">
        <f t="shared" si="3"/>
        <v>201</v>
      </c>
      <c r="BD13" s="12">
        <f t="shared" si="4"/>
        <v>208.5</v>
      </c>
      <c r="BE13" s="38">
        <f>IF($O$4&gt;0,(LARGE(($N13,$V13,$AD13,$AL13,$AT13,$BB13),1)),"0")</f>
        <v>99</v>
      </c>
      <c r="BF13"/>
      <c r="BG13" s="12">
        <v>0</v>
      </c>
      <c r="BH13" s="12">
        <v>0</v>
      </c>
      <c r="BI13" s="38">
        <f t="shared" si="5"/>
        <v>102</v>
      </c>
      <c r="BJ13" s="12">
        <f t="shared" si="6"/>
        <v>208.5</v>
      </c>
    </row>
    <row r="14" spans="1:66" x14ac:dyDescent="0.2">
      <c r="A14" s="6">
        <v>6</v>
      </c>
      <c r="B14" s="6" t="s">
        <v>504</v>
      </c>
      <c r="C14" s="6" t="s">
        <v>553</v>
      </c>
      <c r="D14" s="6" t="s">
        <v>505</v>
      </c>
      <c r="E14" s="6" t="s">
        <v>33</v>
      </c>
      <c r="F14" s="6" t="s">
        <v>165</v>
      </c>
      <c r="J14" s="69">
        <f t="shared" si="0"/>
        <v>0</v>
      </c>
      <c r="N14" s="70">
        <v>99</v>
      </c>
      <c r="O14" s="71">
        <v>1</v>
      </c>
      <c r="P14" s="71">
        <v>202</v>
      </c>
      <c r="Q14" s="71">
        <v>0</v>
      </c>
      <c r="R14" s="72">
        <f t="shared" si="1"/>
        <v>202</v>
      </c>
      <c r="S14" s="71">
        <v>5</v>
      </c>
      <c r="T14" s="71">
        <v>5.5</v>
      </c>
      <c r="U14" s="71">
        <v>5</v>
      </c>
      <c r="V14" s="73">
        <v>5</v>
      </c>
      <c r="Z14" s="75">
        <f t="shared" si="2"/>
        <v>0</v>
      </c>
      <c r="AD14" s="76">
        <v>99</v>
      </c>
      <c r="BC14" s="12">
        <f t="shared" si="3"/>
        <v>203</v>
      </c>
      <c r="BD14" s="12">
        <f t="shared" si="4"/>
        <v>202</v>
      </c>
      <c r="BE14" s="38">
        <f>IF($O$4&gt;0,(LARGE(($N14,$V14,$AD14,$AL14,$AT14,$BB14),1)),"0")</f>
        <v>99</v>
      </c>
      <c r="BF14"/>
      <c r="BG14" s="12">
        <v>0</v>
      </c>
      <c r="BH14" s="12">
        <v>0</v>
      </c>
      <c r="BI14" s="38">
        <f t="shared" si="5"/>
        <v>104</v>
      </c>
      <c r="BJ14" s="12">
        <f t="shared" si="6"/>
        <v>202</v>
      </c>
    </row>
  </sheetData>
  <sheetProtection sheet="1" objects="1" scenarios="1"/>
  <sortState xmlns:xlrd2="http://schemas.microsoft.com/office/spreadsheetml/2017/richdata2" ref="A9:XFD15">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1" priority="1" stopIfTrue="1" operator="greaterThanOrEqual">
      <formula>$BL$6</formula>
    </cfRule>
  </conditionalFormatting>
  <dataValidations count="9">
    <dataValidation type="list" allowBlank="1" showInputMessage="1" showErrorMessage="1" sqref="BM1:BM2 BM9:BM65466" xr:uid="{00000000-0002-0000-0900-000000000000}">
      <formula1>"ja,nee"</formula1>
    </dataValidation>
    <dataValidation operator="lessThanOrEqual" allowBlank="1" showInputMessage="1" showErrorMessage="1" sqref="BC9:BE14 AH8 AP8 AX8 J8:J14 J1:J2 R1:R2 AX1:AX2 AP1:AP2 AH1:AH2 Z1:Z2 BC1:BK8 BL1:BL4 BL7:BL8 Z8:Z14 R8:R14 BI9:BJ14" xr:uid="{00000000-0002-0000-0900-000001000000}"/>
    <dataValidation type="decimal" allowBlank="1" showInputMessage="1" showErrorMessage="1" sqref="H1:I2 P1:Q2 AV1:AW2 AN1:AO2 AF1:AG2 X1:Y2 H8:I65466 X8:Y65466 P8:Q65466 AF8:AG65466 AN8:AO65466 AV8:AW65466" xr:uid="{00000000-0002-0000-0900-000002000000}">
      <formula1>0</formula1>
      <formula2>400</formula2>
    </dataValidation>
    <dataValidation type="decimal" allowBlank="1" showInputMessage="1" showErrorMessage="1" sqref="K1:L2 S1:T2 AY1:AZ2 AQ1:AR2 AI1:AJ2 AA1:AB2 K8:L65466 AA8:AB65466 S8:T65466 AI8:AJ65466 AQ8:AR65466 AY8:AZ65466" xr:uid="{00000000-0002-0000-0900-000003000000}">
      <formula1>0</formula1>
      <formula2>99</formula2>
    </dataValidation>
    <dataValidation type="whole" allowBlank="1" showInputMessage="1" showErrorMessage="1" sqref="M1:N2 U1:V2 BA1:BB2 AS1:AT2 AK1:AL2 AC1:AD2 M8:N65466 AC8:AD65466 U8:V65466 AK8:AL65466 AS8:AT65466 BA8:BB65466" xr:uid="{00000000-0002-0000-0900-000004000000}">
      <formula1>0</formula1>
      <formula2>999</formula2>
    </dataValidation>
    <dataValidation type="whole" operator="lessThanOrEqual" allowBlank="1" showInputMessage="1" showErrorMessage="1" sqref="BL6" xr:uid="{00000000-0002-0000-0900-000005000000}">
      <formula1>400</formula1>
    </dataValidation>
    <dataValidation type="whole" operator="lessThanOrEqual" allowBlank="1" showInputMessage="1" showErrorMessage="1" sqref="BL5" xr:uid="{00000000-0002-0000-0900-000006000000}">
      <formula1>99</formula1>
    </dataValidation>
    <dataValidation type="whole" allowBlank="1" showInputMessage="1" showErrorMessage="1" sqref="O3:V3" xr:uid="{00000000-0002-0000-0900-000007000000}">
      <formula1>0</formula1>
      <formula2>99</formula2>
    </dataValidation>
    <dataValidation type="decimal" operator="lessThanOrEqual" allowBlank="1" showInputMessage="1" showErrorMessage="1" sqref="R15:R65466 BK9:BL14 J15:J65466 Z15:Z65466 AH9:AH65466 AP9:AP65466 AX9:AX65466 BC15:BL65466 BG9:BH14" xr:uid="{00000000-0002-0000-0900-000008000000}">
      <formula1>100</formula1>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4129"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4130"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4131"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4132"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4133" r:id="rId8" name="Button 5">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304134"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4135"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4136"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4137"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4138"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4139"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4140"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4141"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4142" r:id="rId17" name="Button 14">
              <controlPr defaultSize="0" print="0" autoFill="0" autoPict="0" macro="[0]!Sort_Punten_5">
                <anchor moveWithCells="1" sizeWithCells="1">
                  <from>
                    <xdr:col>38</xdr:col>
                    <xdr:colOff>0</xdr:colOff>
                    <xdr:row>7</xdr:row>
                    <xdr:rowOff>9525</xdr:rowOff>
                  </from>
                  <to>
                    <xdr:col>38</xdr:col>
                    <xdr:colOff>0</xdr:colOff>
                    <xdr:row>7</xdr:row>
                    <xdr:rowOff>180975</xdr:rowOff>
                  </to>
                </anchor>
              </controlPr>
            </control>
          </mc:Choice>
        </mc:AlternateContent>
        <mc:AlternateContent xmlns:mc="http://schemas.openxmlformats.org/markup-compatibility/2006">
          <mc:Choice Requires="x14">
            <control shapeId="304143"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4144" r:id="rId19" name="Button 16">
              <controlPr defaultSize="0" print="0" autoFill="0" autoPict="0" macro="[0]!Sort_Punten_6">
                <anchor moveWithCells="1" sizeWithCells="1">
                  <from>
                    <xdr:col>46</xdr:col>
                    <xdr:colOff>0</xdr:colOff>
                    <xdr:row>7</xdr:row>
                    <xdr:rowOff>9525</xdr:rowOff>
                  </from>
                  <to>
                    <xdr:col>46</xdr:col>
                    <xdr:colOff>0</xdr:colOff>
                    <xdr:row>7</xdr:row>
                    <xdr:rowOff>180975</xdr:rowOff>
                  </to>
                </anchor>
              </controlPr>
            </control>
          </mc:Choice>
        </mc:AlternateContent>
        <mc:AlternateContent xmlns:mc="http://schemas.openxmlformats.org/markup-compatibility/2006">
          <mc:Choice Requires="x14">
            <control shapeId="304145"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4146"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4147"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4148"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4149"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4150"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4151"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4152"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4153"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4154"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5">
    <pageSetUpPr fitToPage="1"/>
  </sheetPr>
  <dimension ref="A1:BN13"/>
  <sheetViews>
    <sheetView workbookViewId="0">
      <pane xSplit="5" ySplit="8" topLeftCell="G9" activePane="bottomRight" state="frozen"/>
      <selection activeCell="C5" sqref="C5:E5"/>
      <selection pane="topRight" activeCell="C5" sqref="C5:E5"/>
      <selection pane="bottomLeft" activeCell="C5" sqref="C5:E5"/>
      <selection pane="bottomRight" activeCell="C23" sqref="C23"/>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hidden="1"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5.5703125" style="6"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99"/>
      <c r="B2" s="99"/>
      <c r="C2" s="99">
        <v>1</v>
      </c>
      <c r="D2" s="99">
        <f>FLOOR((C2+3)/4,1)</f>
        <v>1</v>
      </c>
      <c r="E2" s="99"/>
      <c r="F2" s="99"/>
      <c r="G2" s="67"/>
      <c r="H2" s="67">
        <v>192</v>
      </c>
      <c r="I2" s="69">
        <v>190</v>
      </c>
      <c r="J2" s="69">
        <f>H2+I2</f>
        <v>382</v>
      </c>
      <c r="K2" s="69"/>
      <c r="L2" s="69"/>
      <c r="M2" s="69"/>
      <c r="N2" s="79">
        <v>1</v>
      </c>
      <c r="O2" s="72"/>
      <c r="P2" s="72">
        <v>193</v>
      </c>
      <c r="Q2" s="72">
        <v>193</v>
      </c>
      <c r="R2" s="72">
        <f>P2+Q2</f>
        <v>386</v>
      </c>
      <c r="S2" s="72"/>
      <c r="T2" s="72"/>
      <c r="U2" s="72"/>
      <c r="V2" s="80">
        <v>2</v>
      </c>
      <c r="W2" s="75"/>
      <c r="X2" s="75">
        <v>198</v>
      </c>
      <c r="Y2" s="75">
        <v>198</v>
      </c>
      <c r="Z2" s="75">
        <f>X2+Y2</f>
        <v>396</v>
      </c>
      <c r="AA2" s="75"/>
      <c r="AB2" s="75"/>
      <c r="AC2" s="75"/>
      <c r="AD2" s="81">
        <v>3</v>
      </c>
      <c r="AE2" s="72"/>
      <c r="AF2" s="72">
        <v>177</v>
      </c>
      <c r="AG2" s="72">
        <v>177</v>
      </c>
      <c r="AH2" s="72">
        <f>AF2+AG2</f>
        <v>354</v>
      </c>
      <c r="AI2" s="72"/>
      <c r="AJ2" s="72"/>
      <c r="AK2" s="72"/>
      <c r="AL2" s="80">
        <v>4</v>
      </c>
      <c r="AM2" s="75"/>
      <c r="AN2" s="75">
        <v>178</v>
      </c>
      <c r="AO2" s="75">
        <v>178</v>
      </c>
      <c r="AP2" s="75">
        <f>AN2+AO2</f>
        <v>356</v>
      </c>
      <c r="AQ2" s="75"/>
      <c r="AR2" s="75"/>
      <c r="AS2" s="75"/>
      <c r="AT2" s="81">
        <v>5</v>
      </c>
      <c r="AU2" s="72"/>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N2" s="12"/>
    </row>
    <row r="3" spans="1:66" x14ac:dyDescent="0.2">
      <c r="A3" s="115" t="s">
        <v>9</v>
      </c>
      <c r="B3" s="116"/>
      <c r="C3" s="117" t="str">
        <f>Instellingen!B3</f>
        <v>Kring NVF</v>
      </c>
      <c r="D3" s="118"/>
      <c r="E3" s="119"/>
      <c r="F3" s="115" t="s">
        <v>43</v>
      </c>
      <c r="G3" s="120"/>
      <c r="H3" s="120"/>
      <c r="I3" s="120"/>
      <c r="J3" s="120"/>
      <c r="K3" s="120"/>
      <c r="L3" s="120"/>
      <c r="M3" s="120"/>
      <c r="N3" s="116"/>
      <c r="O3" s="121">
        <v>4</v>
      </c>
      <c r="P3" s="122"/>
      <c r="Q3" s="122"/>
      <c r="R3" s="122"/>
      <c r="S3" s="122"/>
      <c r="T3" s="122"/>
      <c r="U3" s="122"/>
      <c r="V3" s="123"/>
      <c r="W3" s="124"/>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6"/>
      <c r="BC3" s="115" t="s">
        <v>41</v>
      </c>
      <c r="BD3" s="120"/>
      <c r="BE3" s="120"/>
      <c r="BF3" s="120"/>
      <c r="BG3" s="120"/>
      <c r="BH3" s="120"/>
      <c r="BI3" s="120"/>
      <c r="BJ3" s="120"/>
      <c r="BK3" s="116"/>
      <c r="BL3" s="23">
        <f>Instellingen!B6</f>
        <v>3</v>
      </c>
      <c r="BM3" s="124"/>
      <c r="BN3" s="125"/>
    </row>
    <row r="4" spans="1:66" x14ac:dyDescent="0.2">
      <c r="A4" s="115" t="s">
        <v>10</v>
      </c>
      <c r="B4" s="116"/>
      <c r="C4" s="133" t="s">
        <v>109</v>
      </c>
      <c r="D4" s="118"/>
      <c r="E4" s="119"/>
      <c r="F4" s="115" t="s">
        <v>72</v>
      </c>
      <c r="G4" s="120"/>
      <c r="H4" s="120"/>
      <c r="I4" s="120"/>
      <c r="J4" s="120"/>
      <c r="K4" s="120"/>
      <c r="L4" s="120"/>
      <c r="M4" s="120"/>
      <c r="N4" s="116"/>
      <c r="O4" s="134">
        <f>Instellingen!B7</f>
        <v>1</v>
      </c>
      <c r="P4" s="135"/>
      <c r="Q4" s="135"/>
      <c r="R4" s="135"/>
      <c r="S4" s="135"/>
      <c r="T4" s="135"/>
      <c r="U4" s="135"/>
      <c r="V4" s="136"/>
      <c r="W4" s="127"/>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9"/>
      <c r="BC4" s="115"/>
      <c r="BD4" s="120"/>
      <c r="BE4" s="120"/>
      <c r="BF4" s="120"/>
      <c r="BG4" s="120"/>
      <c r="BH4" s="120"/>
      <c r="BI4" s="120"/>
      <c r="BJ4" s="120"/>
      <c r="BK4" s="116"/>
      <c r="BL4" s="23"/>
      <c r="BM4" s="127"/>
      <c r="BN4" s="128"/>
    </row>
    <row r="5" spans="1:66" x14ac:dyDescent="0.2">
      <c r="A5" s="115" t="s">
        <v>11</v>
      </c>
      <c r="B5" s="116"/>
      <c r="C5" s="133"/>
      <c r="D5" s="118"/>
      <c r="E5" s="119"/>
      <c r="F5" s="115" t="s">
        <v>12</v>
      </c>
      <c r="G5" s="120"/>
      <c r="H5" s="120"/>
      <c r="I5" s="120"/>
      <c r="J5" s="120"/>
      <c r="K5" s="120"/>
      <c r="L5" s="120"/>
      <c r="M5" s="120"/>
      <c r="N5" s="116"/>
      <c r="O5" s="134">
        <f>Instellingen!B5</f>
        <v>99</v>
      </c>
      <c r="P5" s="135"/>
      <c r="Q5" s="135"/>
      <c r="R5" s="135"/>
      <c r="S5" s="135"/>
      <c r="T5" s="135"/>
      <c r="U5" s="135"/>
      <c r="V5" s="136"/>
      <c r="W5" s="130"/>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2"/>
      <c r="BC5" s="115" t="s">
        <v>13</v>
      </c>
      <c r="BD5" s="120"/>
      <c r="BE5" s="120"/>
      <c r="BF5" s="120"/>
      <c r="BG5" s="120"/>
      <c r="BH5" s="120"/>
      <c r="BI5" s="120"/>
      <c r="BJ5" s="120"/>
      <c r="BK5" s="116"/>
      <c r="BL5" s="9">
        <v>2</v>
      </c>
      <c r="BM5" s="127"/>
      <c r="BN5" s="128"/>
    </row>
    <row r="6" spans="1:66" ht="12.75" customHeight="1" x14ac:dyDescent="0.2">
      <c r="A6" s="137"/>
      <c r="B6" s="137"/>
      <c r="C6" s="137"/>
      <c r="D6" s="137"/>
      <c r="E6" s="13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96" t="s">
        <v>35</v>
      </c>
      <c r="BJ6" s="97"/>
      <c r="BK6" s="98"/>
      <c r="BL6" s="33">
        <v>210</v>
      </c>
      <c r="BM6" s="127"/>
      <c r="BN6" s="128"/>
    </row>
    <row r="7" spans="1:66" ht="12.75" customHeight="1" x14ac:dyDescent="0.2">
      <c r="A7" s="139"/>
      <c r="B7" s="139"/>
      <c r="C7" s="139"/>
      <c r="D7" s="139"/>
      <c r="E7" s="140"/>
      <c r="F7" s="66" t="s">
        <v>15</v>
      </c>
      <c r="G7" s="150" t="str">
        <f>Instellingen!C36</f>
        <v>06 jun 2022</v>
      </c>
      <c r="H7" s="151"/>
      <c r="I7" s="151"/>
      <c r="J7" s="151"/>
      <c r="K7" s="151"/>
      <c r="L7" s="151"/>
      <c r="M7" s="151"/>
      <c r="N7" s="152"/>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130"/>
      <c r="BN7" s="131"/>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8" t="s">
        <v>97</v>
      </c>
      <c r="BN8" s="2" t="s">
        <v>6</v>
      </c>
    </row>
    <row r="9" spans="1:66" x14ac:dyDescent="0.2">
      <c r="A9" s="6">
        <v>1</v>
      </c>
      <c r="B9" s="6" t="s">
        <v>367</v>
      </c>
      <c r="C9" s="6" t="s">
        <v>481</v>
      </c>
      <c r="D9" s="6" t="s">
        <v>368</v>
      </c>
      <c r="E9" s="6" t="s">
        <v>109</v>
      </c>
      <c r="F9" s="6" t="s">
        <v>127</v>
      </c>
      <c r="G9" s="68">
        <v>1</v>
      </c>
      <c r="H9" s="68">
        <v>209.5</v>
      </c>
      <c r="I9" s="68">
        <v>0</v>
      </c>
      <c r="J9" s="69">
        <f>H9+I9</f>
        <v>209.5</v>
      </c>
      <c r="K9" s="68">
        <v>6.5</v>
      </c>
      <c r="L9" s="68">
        <v>6</v>
      </c>
      <c r="M9" s="68">
        <v>1</v>
      </c>
      <c r="N9" s="70">
        <v>1</v>
      </c>
      <c r="O9" s="71">
        <v>1</v>
      </c>
      <c r="P9" s="71">
        <v>202</v>
      </c>
      <c r="Q9" s="71">
        <v>0</v>
      </c>
      <c r="R9" s="72">
        <f>P9+Q9</f>
        <v>202</v>
      </c>
      <c r="S9" s="71">
        <v>6.5</v>
      </c>
      <c r="T9" s="71">
        <v>6</v>
      </c>
      <c r="U9" s="71">
        <v>3</v>
      </c>
      <c r="V9" s="73">
        <v>3</v>
      </c>
      <c r="W9" s="74">
        <v>3</v>
      </c>
      <c r="X9" s="74">
        <v>221</v>
      </c>
      <c r="Z9" s="75">
        <f>X9+Y9</f>
        <v>221</v>
      </c>
      <c r="AA9" s="74">
        <v>6.5</v>
      </c>
      <c r="AB9" s="74">
        <v>6.5</v>
      </c>
      <c r="AC9" s="74">
        <v>1</v>
      </c>
      <c r="AD9" s="76">
        <v>1</v>
      </c>
      <c r="BC9" s="12">
        <f>N9+V9+AD9+AL9+AT9+BB9</f>
        <v>5</v>
      </c>
      <c r="BD9" s="12">
        <f>J9+R9+Z9+AH9+AP9+AX9</f>
        <v>632.5</v>
      </c>
      <c r="BE9" s="38">
        <f>IF($O$4&gt;0,(LARGE(($N9,$V9,$AD9,$AL9,$AT9,$BB9),1)),"0")</f>
        <v>3</v>
      </c>
      <c r="BF9"/>
      <c r="BG9" s="12">
        <v>202</v>
      </c>
      <c r="BH9" s="12">
        <v>0</v>
      </c>
      <c r="BI9" s="38">
        <f>BC9-BE9-BF9</f>
        <v>2</v>
      </c>
      <c r="BJ9" s="12">
        <f>BD9-BG9-BH9</f>
        <v>430.5</v>
      </c>
      <c r="BK9" s="6">
        <v>1</v>
      </c>
      <c r="BN9" s="6" t="s">
        <v>570</v>
      </c>
    </row>
    <row r="10" spans="1:66" x14ac:dyDescent="0.2">
      <c r="A10" s="6">
        <v>2</v>
      </c>
      <c r="B10" s="6" t="s">
        <v>375</v>
      </c>
      <c r="C10" s="6" t="s">
        <v>554</v>
      </c>
      <c r="D10" s="6" t="s">
        <v>376</v>
      </c>
      <c r="E10" s="6" t="s">
        <v>109</v>
      </c>
      <c r="F10" s="6" t="s">
        <v>124</v>
      </c>
      <c r="J10" s="69">
        <f>H10+I10</f>
        <v>0</v>
      </c>
      <c r="N10" s="70">
        <v>99</v>
      </c>
      <c r="O10" s="71">
        <v>1</v>
      </c>
      <c r="P10" s="71">
        <v>225</v>
      </c>
      <c r="Q10" s="71">
        <v>0</v>
      </c>
      <c r="R10" s="72">
        <f>P10+Q10</f>
        <v>225</v>
      </c>
      <c r="S10" s="71">
        <v>7</v>
      </c>
      <c r="T10" s="71">
        <v>6.5</v>
      </c>
      <c r="U10" s="71">
        <v>1</v>
      </c>
      <c r="V10" s="73">
        <v>1</v>
      </c>
      <c r="W10" s="74">
        <v>3</v>
      </c>
      <c r="X10" s="74">
        <v>216.5</v>
      </c>
      <c r="Z10" s="75">
        <f>X10+Y10</f>
        <v>216.5</v>
      </c>
      <c r="AA10" s="74">
        <v>6.5</v>
      </c>
      <c r="AB10" s="74">
        <v>7</v>
      </c>
      <c r="AC10" s="74">
        <v>2</v>
      </c>
      <c r="AD10" s="76">
        <v>2</v>
      </c>
      <c r="BC10" s="12">
        <f>N10+V10+AD10+AL10+AT10+BB10</f>
        <v>102</v>
      </c>
      <c r="BD10" s="12">
        <f>J10+R10+Z10+AH10+AP10+AX10</f>
        <v>441.5</v>
      </c>
      <c r="BE10" s="38">
        <f>IF($O$4&gt;0,(LARGE(($N10,$V10,$AD10,$AL10,$AT10,$BB10),1)),"0")</f>
        <v>99</v>
      </c>
      <c r="BF10"/>
      <c r="BG10" s="12">
        <v>0</v>
      </c>
      <c r="BH10" s="12">
        <v>0</v>
      </c>
      <c r="BI10" s="38">
        <f>BC10-BE10-BF10</f>
        <v>3</v>
      </c>
      <c r="BJ10" s="12">
        <f>BD10-BG10-BH10</f>
        <v>441.5</v>
      </c>
      <c r="BK10" s="6">
        <v>2</v>
      </c>
    </row>
    <row r="11" spans="1:66" x14ac:dyDescent="0.2">
      <c r="A11" s="6">
        <v>3</v>
      </c>
      <c r="B11" s="6" t="s">
        <v>369</v>
      </c>
      <c r="C11" s="6" t="s">
        <v>482</v>
      </c>
      <c r="D11" s="6" t="s">
        <v>370</v>
      </c>
      <c r="E11" s="6" t="s">
        <v>109</v>
      </c>
      <c r="F11" s="6" t="s">
        <v>292</v>
      </c>
      <c r="G11" s="68">
        <v>1</v>
      </c>
      <c r="H11" s="68">
        <v>199</v>
      </c>
      <c r="I11" s="68">
        <v>0</v>
      </c>
      <c r="J11" s="69">
        <f>H11+I11</f>
        <v>199</v>
      </c>
      <c r="K11" s="68">
        <v>6</v>
      </c>
      <c r="L11" s="68">
        <v>6</v>
      </c>
      <c r="M11" s="68">
        <v>2</v>
      </c>
      <c r="N11" s="70">
        <v>2</v>
      </c>
      <c r="O11" s="71">
        <v>1</v>
      </c>
      <c r="P11" s="71">
        <v>205</v>
      </c>
      <c r="Q11" s="71">
        <v>0</v>
      </c>
      <c r="R11" s="72">
        <f>P11+Q11</f>
        <v>205</v>
      </c>
      <c r="S11" s="71">
        <v>6</v>
      </c>
      <c r="T11" s="71">
        <v>6</v>
      </c>
      <c r="U11" s="71">
        <v>2</v>
      </c>
      <c r="V11" s="73">
        <v>2</v>
      </c>
      <c r="W11" s="74">
        <v>3</v>
      </c>
      <c r="X11" s="74">
        <v>208.5</v>
      </c>
      <c r="Z11" s="75">
        <f>X11+Y11</f>
        <v>208.5</v>
      </c>
      <c r="AA11" s="74">
        <v>6.5</v>
      </c>
      <c r="AB11" s="74">
        <v>6.5</v>
      </c>
      <c r="AC11" s="74">
        <v>3</v>
      </c>
      <c r="AD11" s="76">
        <v>3</v>
      </c>
      <c r="BC11" s="12">
        <f>N11+V11+AD11+AL11+AT11+BB11</f>
        <v>7</v>
      </c>
      <c r="BD11" s="12">
        <f>J11+R11+Z11+AH11+AP11+AX11</f>
        <v>612.5</v>
      </c>
      <c r="BE11" s="38">
        <f>IF($O$4&gt;0,(LARGE(($N11,$V11,$AD11,$AL11,$AT11,$BB11),1)),"0")</f>
        <v>3</v>
      </c>
      <c r="BF11"/>
      <c r="BG11" s="12">
        <v>208.5</v>
      </c>
      <c r="BH11" s="12">
        <v>0</v>
      </c>
      <c r="BI11" s="38">
        <f>BC11-BE11-BF11</f>
        <v>4</v>
      </c>
      <c r="BJ11" s="12">
        <f>BD11-BG11-BH11</f>
        <v>404</v>
      </c>
    </row>
    <row r="12" spans="1:66" x14ac:dyDescent="0.2">
      <c r="A12" s="6">
        <v>4</v>
      </c>
      <c r="B12" s="6" t="s">
        <v>371</v>
      </c>
      <c r="C12" s="6" t="s">
        <v>483</v>
      </c>
      <c r="D12" s="6" t="s">
        <v>372</v>
      </c>
      <c r="E12" s="6" t="s">
        <v>109</v>
      </c>
      <c r="F12" s="6" t="s">
        <v>165</v>
      </c>
      <c r="G12" s="68">
        <v>1</v>
      </c>
      <c r="H12" s="68">
        <v>197.5</v>
      </c>
      <c r="I12" s="68">
        <v>0</v>
      </c>
      <c r="J12" s="69">
        <f>H12+I12</f>
        <v>197.5</v>
      </c>
      <c r="K12" s="68">
        <v>6</v>
      </c>
      <c r="L12" s="68">
        <v>6</v>
      </c>
      <c r="M12" s="68">
        <v>3</v>
      </c>
      <c r="N12" s="70">
        <v>3</v>
      </c>
      <c r="R12" s="72">
        <f>P12+Q12</f>
        <v>0</v>
      </c>
      <c r="V12" s="73">
        <v>99</v>
      </c>
      <c r="W12" s="74">
        <v>3</v>
      </c>
      <c r="X12" s="74">
        <v>0</v>
      </c>
      <c r="Z12" s="75">
        <f>X12+Y12</f>
        <v>0</v>
      </c>
      <c r="AC12" s="74">
        <v>4</v>
      </c>
      <c r="AD12" s="76">
        <v>90</v>
      </c>
      <c r="BC12" s="12">
        <f>N12+V12+AD12+AL12+AT12+BB12</f>
        <v>192</v>
      </c>
      <c r="BD12" s="12">
        <f>J12+R12+Z12+AH12+AP12+AX12</f>
        <v>197.5</v>
      </c>
      <c r="BE12" s="38">
        <f>IF($O$4&gt;0,(LARGE(($N12,$V12,$AD12,$AL12,$AT12,$BB12),1)),"0")</f>
        <v>99</v>
      </c>
      <c r="BF12"/>
      <c r="BG12" s="12">
        <v>0</v>
      </c>
      <c r="BH12" s="12">
        <v>0</v>
      </c>
      <c r="BI12" s="38">
        <f>BC12-BE12-BF12</f>
        <v>93</v>
      </c>
      <c r="BJ12" s="12">
        <f>BD12-BG12-BH12</f>
        <v>197.5</v>
      </c>
    </row>
    <row r="13" spans="1:66" x14ac:dyDescent="0.2">
      <c r="A13" s="6">
        <v>5</v>
      </c>
      <c r="B13" s="6" t="s">
        <v>373</v>
      </c>
      <c r="C13" s="6" t="s">
        <v>446</v>
      </c>
      <c r="D13" s="6" t="s">
        <v>374</v>
      </c>
      <c r="E13" s="6" t="s">
        <v>109</v>
      </c>
      <c r="F13" s="6" t="s">
        <v>153</v>
      </c>
      <c r="G13" s="68">
        <v>1</v>
      </c>
      <c r="H13" s="68">
        <v>190</v>
      </c>
      <c r="I13" s="68">
        <v>0</v>
      </c>
      <c r="J13" s="69">
        <f>H13+I13</f>
        <v>190</v>
      </c>
      <c r="K13" s="68">
        <v>5.5</v>
      </c>
      <c r="L13" s="68">
        <v>5.5</v>
      </c>
      <c r="M13" s="68">
        <v>4</v>
      </c>
      <c r="N13" s="70">
        <v>4</v>
      </c>
      <c r="R13" s="72">
        <f>P13+Q13</f>
        <v>0</v>
      </c>
      <c r="V13" s="73">
        <v>99</v>
      </c>
      <c r="Z13" s="75">
        <f>X13+Y13</f>
        <v>0</v>
      </c>
      <c r="AD13" s="76">
        <v>99</v>
      </c>
      <c r="BC13" s="12">
        <f>N13+V13+AD13+AL13+AT13+BB13</f>
        <v>202</v>
      </c>
      <c r="BD13" s="12">
        <f>J13+R13+Z13+AH13+AP13+AX13</f>
        <v>190</v>
      </c>
      <c r="BE13" s="38">
        <f>IF($O$4&gt;0,(LARGE(($N13,$V13,$AD13,$AL13,$AT13,$BB13),1)),"0")</f>
        <v>99</v>
      </c>
      <c r="BF13"/>
      <c r="BG13" s="12">
        <v>0</v>
      </c>
      <c r="BH13" s="12">
        <v>0</v>
      </c>
      <c r="BI13" s="38">
        <f>BC13-BE13-BF13</f>
        <v>103</v>
      </c>
      <c r="BJ13" s="12">
        <f>BD13-BG13-BH13</f>
        <v>190</v>
      </c>
    </row>
  </sheetData>
  <sheetProtection sheet="1" objects="1" scenarios="1"/>
  <sortState xmlns:xlrd2="http://schemas.microsoft.com/office/spreadsheetml/2017/richdata2" ref="A9:XFD14">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0" priority="1" stopIfTrue="1" operator="greaterThanOrEqual">
      <formula>$BL$6</formula>
    </cfRule>
  </conditionalFormatting>
  <dataValidations count="9">
    <dataValidation type="whole" allowBlank="1" showInputMessage="1" showErrorMessage="1" sqref="O3:V3" xr:uid="{00000000-0002-0000-0A00-000000000000}">
      <formula1>0</formula1>
      <formula2>99</formula2>
    </dataValidation>
    <dataValidation type="whole" operator="lessThanOrEqual" allowBlank="1" showInputMessage="1" showErrorMessage="1" sqref="BL5" xr:uid="{00000000-0002-0000-0A00-000001000000}">
      <formula1>99</formula1>
    </dataValidation>
    <dataValidation type="whole" operator="lessThanOrEqual" allowBlank="1" showInputMessage="1" showErrorMessage="1" sqref="BL6" xr:uid="{00000000-0002-0000-0A00-000002000000}">
      <formula1>400</formula1>
    </dataValidation>
    <dataValidation type="whole" allowBlank="1" showInputMessage="1" showErrorMessage="1" sqref="M1:N2 U1:V2 BA1:BB2 AS1:AT2 AK1:AL2 AC1:AD2 M8:N65466 AC8:AD65466 U8:V65466 AK8:AL65466 AS8:AT65466 BA8:BB65466" xr:uid="{00000000-0002-0000-0A00-000003000000}">
      <formula1>0</formula1>
      <formula2>999</formula2>
    </dataValidation>
    <dataValidation type="decimal" allowBlank="1" showInputMessage="1" showErrorMessage="1" sqref="K1:L2 S1:T2 AY1:AZ2 AQ1:AR2 AI1:AJ2 AA1:AB2 K8:L65466 AA8:AB65466 S8:T65466 AI8:AJ65466 AQ8:AR65466 AY8:AZ65466" xr:uid="{00000000-0002-0000-0A00-000004000000}">
      <formula1>0</formula1>
      <formula2>99</formula2>
    </dataValidation>
    <dataValidation type="decimal" allowBlank="1" showInputMessage="1" showErrorMessage="1" sqref="H1:I2 P1:Q2 AV1:AW2 AN1:AO2 AF1:AG2 X1:Y2 H8:I65466 X8:Y65466 P8:Q65466 AF8:AG65466 AN8:AO65466 AV8:AW65466" xr:uid="{00000000-0002-0000-0A00-000005000000}">
      <formula1>0</formula1>
      <formula2>400</formula2>
    </dataValidation>
    <dataValidation operator="lessThanOrEqual" allowBlank="1" showInputMessage="1" showErrorMessage="1" sqref="BC9:BE13 AH8 AP8 AX8 J8:J13 J1:J2 R1:R2 AX1:AX2 AP1:AP2 AH1:AH2 Z1:Z2 BC1:BK8 BL1:BL4 BL7:BL8 Z8:Z13 R8:R13 BI9:BJ13" xr:uid="{00000000-0002-0000-0A00-000006000000}"/>
    <dataValidation type="list" allowBlank="1" showInputMessage="1" showErrorMessage="1" sqref="BM1:BM2 BM9:BM65466" xr:uid="{00000000-0002-0000-0A00-000007000000}">
      <formula1>"ja,nee"</formula1>
    </dataValidation>
    <dataValidation type="decimal" operator="lessThanOrEqual" allowBlank="1" showInputMessage="1" showErrorMessage="1" sqref="R14:R65466 BK9:BL13 J14:J65466 Z14:Z65466 AH9:AH65466 AP9:AP65466 AX9:AX65466 BC14:BL65466 BG9:BH13" xr:uid="{00000000-0002-0000-0A00-000008000000}">
      <formula1>100</formula1>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515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5154"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5155"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5156"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5157"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05158"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5159"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5160"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5161"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5162"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5163"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5164"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5165"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5166"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05167"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5168"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05169"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5170"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5171"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5172"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5173"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5174"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5175"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5176"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5177"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5178"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31"/>
  <dimension ref="A1:BN8"/>
  <sheetViews>
    <sheetView workbookViewId="0">
      <pane xSplit="5" ySplit="8" topLeftCell="F9" activePane="bottomRight" state="frozen"/>
      <selection activeCell="B9" sqref="B9"/>
      <selection pane="topRight" activeCell="B9" sqref="B9"/>
      <selection pane="bottomLeft" activeCell="B9" sqref="B9"/>
      <selection pane="bottomRight" activeCell="BL4" sqref="BL4"/>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4.85546875" style="6" hidden="1"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103"/>
      <c r="B2" s="103"/>
      <c r="C2" s="103">
        <v>1</v>
      </c>
      <c r="D2" s="103">
        <f>FLOOR((C2+3)/4,1)</f>
        <v>1</v>
      </c>
      <c r="E2" s="103"/>
      <c r="F2" s="103"/>
      <c r="G2" s="67">
        <v>192</v>
      </c>
      <c r="H2" s="67">
        <v>192</v>
      </c>
      <c r="I2" s="69">
        <v>190</v>
      </c>
      <c r="J2" s="69">
        <f>H2+I2</f>
        <v>382</v>
      </c>
      <c r="K2" s="69"/>
      <c r="L2" s="69"/>
      <c r="M2" s="69"/>
      <c r="N2" s="79">
        <v>1</v>
      </c>
      <c r="O2" s="72">
        <v>193</v>
      </c>
      <c r="P2" s="72">
        <v>193</v>
      </c>
      <c r="Q2" s="72">
        <v>193</v>
      </c>
      <c r="R2" s="72">
        <f>P2+Q2</f>
        <v>386</v>
      </c>
      <c r="S2" s="72"/>
      <c r="T2" s="72"/>
      <c r="U2" s="72"/>
      <c r="V2" s="80">
        <v>2</v>
      </c>
      <c r="W2" s="75">
        <v>198</v>
      </c>
      <c r="X2" s="75">
        <v>198</v>
      </c>
      <c r="Y2" s="75">
        <v>198</v>
      </c>
      <c r="Z2" s="75">
        <f>X2+Y2</f>
        <v>396</v>
      </c>
      <c r="AA2" s="75"/>
      <c r="AB2" s="75"/>
      <c r="AC2" s="75"/>
      <c r="AD2" s="81">
        <v>3</v>
      </c>
      <c r="AE2" s="72">
        <v>177</v>
      </c>
      <c r="AF2" s="72">
        <v>177</v>
      </c>
      <c r="AG2" s="72">
        <v>177</v>
      </c>
      <c r="AH2" s="72">
        <f>AF2+AG2</f>
        <v>354</v>
      </c>
      <c r="AI2" s="72"/>
      <c r="AJ2" s="72"/>
      <c r="AK2" s="72"/>
      <c r="AL2" s="80">
        <v>4</v>
      </c>
      <c r="AM2" s="75">
        <v>178</v>
      </c>
      <c r="AN2" s="75">
        <v>178</v>
      </c>
      <c r="AO2" s="75">
        <v>178</v>
      </c>
      <c r="AP2" s="75">
        <f>AN2+AO2</f>
        <v>356</v>
      </c>
      <c r="AQ2" s="75"/>
      <c r="AR2" s="75"/>
      <c r="AS2" s="75"/>
      <c r="AT2" s="81">
        <v>5</v>
      </c>
      <c r="AU2" s="72">
        <v>179</v>
      </c>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M2" s="12"/>
      <c r="BN2" s="12"/>
    </row>
    <row r="3" spans="1:66" x14ac:dyDescent="0.2">
      <c r="A3" s="115" t="s">
        <v>9</v>
      </c>
      <c r="B3" s="116"/>
      <c r="C3" s="117" t="str">
        <f>Instellingen!B3</f>
        <v>Kring NVF</v>
      </c>
      <c r="D3" s="118"/>
      <c r="E3" s="119"/>
      <c r="F3" s="115"/>
      <c r="G3" s="120"/>
      <c r="H3" s="120"/>
      <c r="I3" s="120"/>
      <c r="J3" s="120"/>
      <c r="K3" s="120"/>
      <c r="L3" s="120"/>
      <c r="M3" s="120"/>
      <c r="N3" s="116"/>
      <c r="O3" s="134"/>
      <c r="P3" s="135"/>
      <c r="Q3" s="135"/>
      <c r="R3" s="135"/>
      <c r="S3" s="135"/>
      <c r="T3" s="135"/>
      <c r="U3" s="135"/>
      <c r="V3" s="136"/>
      <c r="W3" s="161"/>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3"/>
      <c r="BC3" s="115" t="s">
        <v>41</v>
      </c>
      <c r="BD3" s="120"/>
      <c r="BE3" s="120"/>
      <c r="BF3" s="120"/>
      <c r="BG3" s="120"/>
      <c r="BH3" s="120"/>
      <c r="BI3" s="120"/>
      <c r="BJ3" s="120"/>
      <c r="BK3" s="116"/>
      <c r="BL3" s="23">
        <f>Instellingen!B6</f>
        <v>3</v>
      </c>
      <c r="BM3" s="83"/>
      <c r="BN3" s="153"/>
    </row>
    <row r="4" spans="1:66" x14ac:dyDescent="0.2">
      <c r="A4" s="115" t="s">
        <v>10</v>
      </c>
      <c r="B4" s="116"/>
      <c r="C4" s="133" t="s">
        <v>52</v>
      </c>
      <c r="D4" s="118"/>
      <c r="E4" s="119"/>
      <c r="F4" s="115" t="s">
        <v>72</v>
      </c>
      <c r="G4" s="120"/>
      <c r="H4" s="120"/>
      <c r="I4" s="120"/>
      <c r="J4" s="120"/>
      <c r="K4" s="120"/>
      <c r="L4" s="120"/>
      <c r="M4" s="120"/>
      <c r="N4" s="116"/>
      <c r="O4" s="134">
        <f>Instellingen!B7</f>
        <v>1</v>
      </c>
      <c r="P4" s="135"/>
      <c r="Q4" s="135"/>
      <c r="R4" s="135"/>
      <c r="S4" s="135"/>
      <c r="T4" s="135"/>
      <c r="U4" s="135"/>
      <c r="V4" s="136"/>
      <c r="W4" s="164"/>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6"/>
      <c r="BC4" s="115"/>
      <c r="BD4" s="120"/>
      <c r="BE4" s="120"/>
      <c r="BF4" s="120"/>
      <c r="BG4" s="120"/>
      <c r="BH4" s="120"/>
      <c r="BI4" s="120"/>
      <c r="BJ4" s="120"/>
      <c r="BK4" s="116"/>
      <c r="BL4" s="23"/>
      <c r="BM4" s="84"/>
      <c r="BN4" s="154"/>
    </row>
    <row r="5" spans="1:66" x14ac:dyDescent="0.2">
      <c r="A5" s="115" t="s">
        <v>11</v>
      </c>
      <c r="B5" s="116"/>
      <c r="C5" s="117"/>
      <c r="D5" s="118"/>
      <c r="E5" s="119"/>
      <c r="F5" s="115" t="s">
        <v>12</v>
      </c>
      <c r="G5" s="120"/>
      <c r="H5" s="120"/>
      <c r="I5" s="120"/>
      <c r="J5" s="120"/>
      <c r="K5" s="120"/>
      <c r="L5" s="120"/>
      <c r="M5" s="120"/>
      <c r="N5" s="116"/>
      <c r="O5" s="134">
        <f>Instellingen!B5</f>
        <v>99</v>
      </c>
      <c r="P5" s="135"/>
      <c r="Q5" s="135"/>
      <c r="R5" s="135"/>
      <c r="S5" s="135"/>
      <c r="T5" s="135"/>
      <c r="U5" s="135"/>
      <c r="V5" s="136"/>
      <c r="W5" s="167"/>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9"/>
      <c r="BC5" s="115"/>
      <c r="BD5" s="120"/>
      <c r="BE5" s="120"/>
      <c r="BF5" s="120"/>
      <c r="BG5" s="120"/>
      <c r="BH5" s="120"/>
      <c r="BI5" s="120"/>
      <c r="BJ5" s="120"/>
      <c r="BK5" s="116"/>
      <c r="BL5" s="23"/>
      <c r="BM5" s="84"/>
      <c r="BN5" s="154"/>
    </row>
    <row r="6" spans="1:66" ht="12.75" customHeight="1" x14ac:dyDescent="0.2">
      <c r="A6" s="156"/>
      <c r="B6" s="157"/>
      <c r="C6" s="157"/>
      <c r="D6" s="157"/>
      <c r="E6" s="15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100"/>
      <c r="BJ6" s="101"/>
      <c r="BK6" s="102"/>
      <c r="BL6" s="82"/>
      <c r="BM6" s="84"/>
      <c r="BN6" s="154"/>
    </row>
    <row r="7" spans="1:66" ht="12.75" customHeight="1" x14ac:dyDescent="0.2">
      <c r="A7" s="159"/>
      <c r="B7" s="159"/>
      <c r="C7" s="159"/>
      <c r="D7" s="159"/>
      <c r="E7" s="160"/>
      <c r="F7" s="66" t="s">
        <v>15</v>
      </c>
      <c r="G7" s="150" t="str">
        <f>Instellingen!C36</f>
        <v>06 jun 2022</v>
      </c>
      <c r="H7" s="142"/>
      <c r="I7" s="142"/>
      <c r="J7" s="142"/>
      <c r="K7" s="142"/>
      <c r="L7" s="142"/>
      <c r="M7" s="142"/>
      <c r="N7" s="143"/>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85"/>
      <c r="BN7" s="155"/>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34"/>
      <c r="BN8" s="2" t="s">
        <v>6</v>
      </c>
    </row>
  </sheetData>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s>
  <dataValidations count="14">
    <dataValidation type="whole" operator="lessThan" allowBlank="1" showInputMessage="1" showErrorMessage="1" error="De waarde is maximaal 500" sqref="H9:L65536 R9:T65536 AP9:AR65536 AX9:AZ65536 AA9:AB65536 AH9:AJ65536" xr:uid="{00000000-0002-0000-0B00-000000000000}">
      <formula1>500</formula1>
    </dataValidation>
    <dataValidation type="whole" operator="lessThan" allowBlank="1" showInputMessage="1" showErrorMessage="1" error="De waarde is maximaal 200" sqref="BB2 AL2 AT2 AL8:AL65536 AT8:AT65536 BB8:BB65536 V8:V65536 N8:N65536 AD8:AD65536" xr:uid="{00000000-0002-0000-0B00-000001000000}">
      <formula1>200</formula1>
    </dataValidation>
    <dataValidation operator="lessThan" allowBlank="1" showInputMessage="1" showErrorMessage="1" error="De waarde is maximaal 500" sqref="R8:T8 AA8:AB8 AI8:AJ8 AQ8:AR8 AY8:AZ8 H8:L8" xr:uid="{00000000-0002-0000-0B00-000002000000}"/>
    <dataValidation type="whole" allowBlank="1" showInputMessage="1" showErrorMessage="1" sqref="BL3:BM3 O4" xr:uid="{00000000-0002-0000-0B00-000003000000}">
      <formula1>1</formula1>
      <formula2>4</formula2>
    </dataValidation>
    <dataValidation type="whole" allowBlank="1" showInputMessage="1" showErrorMessage="1" sqref="BL4:BM4" xr:uid="{00000000-0002-0000-0B00-000004000000}">
      <formula1>1</formula1>
      <formula2>2</formula2>
    </dataValidation>
    <dataValidation type="whole" operator="lessThan" allowBlank="1" showInputMessage="1" showErrorMessage="1" sqref="BL5:BM5" xr:uid="{00000000-0002-0000-0B00-000005000000}">
      <formula1>9</formula1>
    </dataValidation>
    <dataValidation type="whole" operator="lessThan" allowBlank="1" showInputMessage="1" showErrorMessage="1" sqref="BL6:BM6" xr:uid="{00000000-0002-0000-0B00-000006000000}">
      <formula1>340</formula1>
    </dataValidation>
    <dataValidation type="whole" operator="lessThanOrEqual" allowBlank="1" showInputMessage="1" showErrorMessage="1" sqref="X8:Z65536 X2:Z2 P2:Q2 P8:Q65536" xr:uid="{00000000-0002-0000-0B00-000007000000}">
      <formula1>340</formula1>
    </dataValidation>
    <dataValidation type="whole" operator="lessThan" allowBlank="1" showInputMessage="1" showErrorMessage="1" sqref="U2 U8:U65536" xr:uid="{00000000-0002-0000-0B00-000008000000}">
      <formula1>999</formula1>
    </dataValidation>
    <dataValidation type="whole" operator="lessThanOrEqual" allowBlank="1" showInputMessage="1" showErrorMessage="1" error="De waarde is maximaal 200" sqref="AN2:AO2 AV2:AW2 AF2:AG2 AN8:AO65536 AF8:AG65536 AV8:AW65536" xr:uid="{00000000-0002-0000-0B00-000009000000}">
      <formula1>340</formula1>
    </dataValidation>
    <dataValidation type="whole" operator="lessThanOrEqual" allowBlank="1" showInputMessage="1" showErrorMessage="1" sqref="O5" xr:uid="{00000000-0002-0000-0B00-00000A000000}">
      <formula1>999</formula1>
    </dataValidation>
    <dataValidation type="whole" operator="lessThan" allowBlank="1" showInputMessage="1" showErrorMessage="1" sqref="O3" xr:uid="{00000000-0002-0000-0B00-00000B000000}">
      <formula1>99</formula1>
    </dataValidation>
    <dataValidation operator="lessThanOrEqual" allowBlank="1" showInputMessage="1" showErrorMessage="1" sqref="W1:W3 W8:W65536" xr:uid="{00000000-0002-0000-0B00-00000C000000}"/>
    <dataValidation operator="lessThanOrEqual" allowBlank="1" showInputMessage="1" showErrorMessage="1" error="De waarde is maximaal 200" sqref="AM1:AM2 AU1:AU2 AE1:AE2 AM8:AM65536 AE8:AE65536 AU8:AU65536" xr:uid="{00000000-0002-0000-0B00-00000D000000}"/>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39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15394"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15395"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15396"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15397"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15398" r:id="rId9" name="Button 6">
              <controlPr defaultSize="0" print="0" autoFill="0" autoPict="0" macro="[0]!verbergen">
                <anchor moveWithCells="1" sizeWithCells="1">
                  <from>
                    <xdr:col>65</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15399"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15400"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15401"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15402" r:id="rId13" name="Button 10">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15403" r:id="rId14" name="Button 11">
              <controlPr defaultSize="0" print="0" autoFill="0" autoPict="0" macro="[0]!Sort_Totaal_Punten">
                <anchor moveWithCells="1" sizeWithCells="1">
                  <from>
                    <xdr:col>61</xdr:col>
                    <xdr:colOff>9525</xdr:colOff>
                    <xdr:row>7</xdr:row>
                    <xdr:rowOff>28575</xdr:rowOff>
                  </from>
                  <to>
                    <xdr:col>61</xdr:col>
                    <xdr:colOff>381000</xdr:colOff>
                    <xdr:row>8</xdr:row>
                    <xdr:rowOff>0</xdr:rowOff>
                  </to>
                </anchor>
              </controlPr>
            </control>
          </mc:Choice>
        </mc:AlternateContent>
        <mc:AlternateContent xmlns:mc="http://schemas.openxmlformats.org/markup-compatibility/2006">
          <mc:Choice Requires="x14">
            <control shapeId="315404" r:id="rId15" name="Button 12">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15405" r:id="rId16" name="Button 13">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15406" r:id="rId17" name="Button 14">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15407" r:id="rId18" name="Button 15">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15408" r:id="rId19" name="Button 16">
              <controlPr defaultSize="0" print="0" autoFill="0" autoPict="0" macro="[0]!Kopieren">
                <anchor moveWithCells="1" sizeWithCells="1">
                  <from>
                    <xdr:col>2</xdr:col>
                    <xdr:colOff>657225</xdr:colOff>
                    <xdr:row>5</xdr:row>
                    <xdr:rowOff>0</xdr:rowOff>
                  </from>
                  <to>
                    <xdr:col>5</xdr:col>
                    <xdr:colOff>0</xdr:colOff>
                    <xdr:row>6</xdr:row>
                    <xdr:rowOff>152400</xdr:rowOff>
                  </to>
                </anchor>
              </controlPr>
            </control>
          </mc:Choice>
        </mc:AlternateContent>
        <mc:AlternateContent xmlns:mc="http://schemas.openxmlformats.org/markup-compatibility/2006">
          <mc:Choice Requires="x14">
            <control shapeId="315409" r:id="rId20" name="Button 17">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15410" r:id="rId21" name="Button 18">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15411" r:id="rId22" name="Button 19">
              <controlPr defaultSize="0" print="0" autoFill="0" autoPict="0" macro="[0]!Verberg_Ex_Aequo_3">
                <anchor moveWithCells="1" sizeWithCells="1">
                  <from>
                    <xdr:col>26</xdr:col>
                    <xdr:colOff>19050</xdr:colOff>
                    <xdr:row>7</xdr:row>
                    <xdr:rowOff>9525</xdr:rowOff>
                  </from>
                  <to>
                    <xdr:col>27</xdr:col>
                    <xdr:colOff>190500</xdr:colOff>
                    <xdr:row>8</xdr:row>
                    <xdr:rowOff>0</xdr:rowOff>
                  </to>
                </anchor>
              </controlPr>
            </control>
          </mc:Choice>
        </mc:AlternateContent>
        <mc:AlternateContent xmlns:mc="http://schemas.openxmlformats.org/markup-compatibility/2006">
          <mc:Choice Requires="x14">
            <control shapeId="315412" r:id="rId23" name="Button 20">
              <controlPr defaultSize="0" print="0" autoFill="0" autoPict="0" macro="[0]!Verberg_Ex_Aequo_4">
                <anchor moveWithCells="1" sizeWithCells="1">
                  <from>
                    <xdr:col>30</xdr:col>
                    <xdr:colOff>0</xdr:colOff>
                    <xdr:row>7</xdr:row>
                    <xdr:rowOff>9525</xdr:rowOff>
                  </from>
                  <to>
                    <xdr:col>35</xdr:col>
                    <xdr:colOff>190500</xdr:colOff>
                    <xdr:row>8</xdr:row>
                    <xdr:rowOff>0</xdr:rowOff>
                  </to>
                </anchor>
              </controlPr>
            </control>
          </mc:Choice>
        </mc:AlternateContent>
        <mc:AlternateContent xmlns:mc="http://schemas.openxmlformats.org/markup-compatibility/2006">
          <mc:Choice Requires="x14">
            <control shapeId="315413" r:id="rId24" name="Button 21">
              <controlPr defaultSize="0" print="0" autoFill="0" autoPict="0" macro="[0]!Verberg_Ex_Aequo_5">
                <anchor moveWithCells="1" sizeWithCells="1">
                  <from>
                    <xdr:col>38</xdr:col>
                    <xdr:colOff>0</xdr:colOff>
                    <xdr:row>7</xdr:row>
                    <xdr:rowOff>9525</xdr:rowOff>
                  </from>
                  <to>
                    <xdr:col>43</xdr:col>
                    <xdr:colOff>190500</xdr:colOff>
                    <xdr:row>8</xdr:row>
                    <xdr:rowOff>0</xdr:rowOff>
                  </to>
                </anchor>
              </controlPr>
            </control>
          </mc:Choice>
        </mc:AlternateContent>
        <mc:AlternateContent xmlns:mc="http://schemas.openxmlformats.org/markup-compatibility/2006">
          <mc:Choice Requires="x14">
            <control shapeId="315414" r:id="rId25" name="Button 22">
              <controlPr defaultSize="0" print="0" autoFill="0" autoPict="0" macro="[0]!Verberg_Ex_Aequo_6">
                <anchor moveWithCells="1" sizeWithCells="1">
                  <from>
                    <xdr:col>46</xdr:col>
                    <xdr:colOff>0</xdr:colOff>
                    <xdr:row>7</xdr:row>
                    <xdr:rowOff>9525</xdr:rowOff>
                  </from>
                  <to>
                    <xdr:col>51</xdr:col>
                    <xdr:colOff>190500</xdr:colOff>
                    <xdr:row>8</xdr:row>
                    <xdr:rowOff>0</xdr:rowOff>
                  </to>
                </anchor>
              </controlPr>
            </control>
          </mc:Choice>
        </mc:AlternateContent>
        <mc:AlternateContent xmlns:mc="http://schemas.openxmlformats.org/markup-compatibility/2006">
          <mc:Choice Requires="x14">
            <control shapeId="315415" r:id="rId26" name="Button 23">
              <controlPr defaultSize="0" print="0" autoFill="0" autoPict="0" macro="[0]!Sort_Pl_Punten_4">
                <anchor moveWithCells="1" sizeWithCells="1">
                  <from>
                    <xdr:col>30</xdr:col>
                    <xdr:colOff>0</xdr:colOff>
                    <xdr:row>7</xdr:row>
                    <xdr:rowOff>28575</xdr:rowOff>
                  </from>
                  <to>
                    <xdr:col>38</xdr:col>
                    <xdr:colOff>0</xdr:colOff>
                    <xdr:row>8</xdr:row>
                    <xdr:rowOff>0</xdr:rowOff>
                  </to>
                </anchor>
              </controlPr>
            </control>
          </mc:Choice>
        </mc:AlternateContent>
        <mc:AlternateContent xmlns:mc="http://schemas.openxmlformats.org/markup-compatibility/2006">
          <mc:Choice Requires="x14">
            <control shapeId="315416" r:id="rId27" name="Button 24">
              <controlPr defaultSize="0" print="0" autoFill="0" autoPict="0" macro="[0]!Sort_Pl_Punten_5">
                <anchor moveWithCells="1" sizeWithCells="1">
                  <from>
                    <xdr:col>38</xdr:col>
                    <xdr:colOff>0</xdr:colOff>
                    <xdr:row>7</xdr:row>
                    <xdr:rowOff>28575</xdr:rowOff>
                  </from>
                  <to>
                    <xdr:col>46</xdr:col>
                    <xdr:colOff>0</xdr:colOff>
                    <xdr:row>8</xdr:row>
                    <xdr:rowOff>0</xdr:rowOff>
                  </to>
                </anchor>
              </controlPr>
            </control>
          </mc:Choice>
        </mc:AlternateContent>
        <mc:AlternateContent xmlns:mc="http://schemas.openxmlformats.org/markup-compatibility/2006">
          <mc:Choice Requires="x14">
            <control shapeId="315417" r:id="rId28" name="Button 25">
              <controlPr defaultSize="0" print="0" autoFill="0" autoPict="0" macro="[0]!Sort_Pl_Punten_6">
                <anchor moveWithCells="1" sizeWithCells="1">
                  <from>
                    <xdr:col>46</xdr:col>
                    <xdr:colOff>0</xdr:colOff>
                    <xdr:row>7</xdr:row>
                    <xdr:rowOff>28575</xdr:rowOff>
                  </from>
                  <to>
                    <xdr:col>46</xdr:col>
                    <xdr:colOff>0</xdr:colOff>
                    <xdr:row>8</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7"/>
  <dimension ref="A1:K29"/>
  <sheetViews>
    <sheetView workbookViewId="0">
      <pane ySplit="4" topLeftCell="A5" activePane="bottomLeft" state="frozen"/>
      <selection activeCell="C5" sqref="C5:E5"/>
      <selection pane="bottomLeft" activeCell="A7" sqref="A7"/>
    </sheetView>
  </sheetViews>
  <sheetFormatPr defaultRowHeight="12.75" x14ac:dyDescent="0.2"/>
  <cols>
    <col min="1" max="1" width="6.85546875" style="1" bestFit="1" customWidth="1"/>
    <col min="2" max="2" width="10" style="1" customWidth="1"/>
    <col min="3" max="3" width="28.140625" style="1" customWidth="1"/>
    <col min="4" max="4" width="26.7109375" style="1" customWidth="1"/>
    <col min="5" max="5" width="7.85546875" style="1" bestFit="1" customWidth="1"/>
    <col min="6" max="6" width="4.140625" style="1" bestFit="1" customWidth="1"/>
    <col min="7" max="7" width="23.28515625" style="1" customWidth="1"/>
    <col min="8" max="8" width="8.5703125" style="1" customWidth="1"/>
    <col min="9" max="9" width="7.85546875" style="19" customWidth="1"/>
    <col min="10" max="10" width="7.5703125" style="1" customWidth="1"/>
    <col min="11" max="11" width="13.42578125" style="1" customWidth="1"/>
  </cols>
  <sheetData>
    <row r="1" spans="1:11" x14ac:dyDescent="0.2">
      <c r="A1" s="112" t="s">
        <v>44</v>
      </c>
      <c r="B1" s="113"/>
      <c r="C1" s="113"/>
      <c r="D1" s="113"/>
      <c r="E1" s="113"/>
      <c r="F1" s="113"/>
      <c r="G1" s="114"/>
      <c r="H1" s="115"/>
      <c r="I1" s="116"/>
      <c r="J1" s="20"/>
      <c r="K1" s="20"/>
    </row>
    <row r="2" spans="1:11" hidden="1" x14ac:dyDescent="0.2">
      <c r="A2" s="12"/>
      <c r="B2" s="12"/>
      <c r="C2" s="12"/>
      <c r="D2" s="12"/>
      <c r="E2" s="12"/>
      <c r="F2" s="12"/>
      <c r="G2" s="6" t="b">
        <v>0</v>
      </c>
      <c r="H2" s="6" t="b">
        <v>0</v>
      </c>
      <c r="I2" s="17"/>
      <c r="J2" s="12"/>
      <c r="K2" s="12"/>
    </row>
    <row r="3" spans="1:11" ht="25.5" customHeight="1" x14ac:dyDescent="0.2">
      <c r="A3" s="7" t="s">
        <v>9</v>
      </c>
      <c r="B3" s="170" t="str">
        <f>Instellingen!B3</f>
        <v>Kring NVF</v>
      </c>
      <c r="C3" s="171"/>
      <c r="D3" s="21"/>
      <c r="E3" s="172" t="s">
        <v>48</v>
      </c>
      <c r="F3" s="172"/>
      <c r="G3" s="14"/>
      <c r="H3" s="173" t="s">
        <v>49</v>
      </c>
      <c r="I3" s="174"/>
      <c r="J3" s="22">
        <v>1</v>
      </c>
      <c r="K3" s="16"/>
    </row>
    <row r="4" spans="1:11" ht="25.5" x14ac:dyDescent="0.2">
      <c r="A4" s="3" t="s">
        <v>21</v>
      </c>
      <c r="B4" s="3" t="s">
        <v>7</v>
      </c>
      <c r="C4" s="3" t="s">
        <v>0</v>
      </c>
      <c r="D4" s="3" t="s">
        <v>1</v>
      </c>
      <c r="E4" s="3" t="s">
        <v>22</v>
      </c>
      <c r="F4" s="3" t="s">
        <v>24</v>
      </c>
      <c r="G4" s="3" t="s">
        <v>25</v>
      </c>
      <c r="H4" s="15" t="s">
        <v>45</v>
      </c>
      <c r="I4" s="18" t="s">
        <v>46</v>
      </c>
      <c r="J4" s="8" t="s">
        <v>47</v>
      </c>
      <c r="K4" s="3" t="s">
        <v>26</v>
      </c>
    </row>
    <row r="7" spans="1:11" x14ac:dyDescent="0.2">
      <c r="C7" s="1" t="s">
        <v>584</v>
      </c>
    </row>
    <row r="8" spans="1:11" x14ac:dyDescent="0.2">
      <c r="A8" s="1">
        <v>1</v>
      </c>
      <c r="B8" s="1" t="s">
        <v>122</v>
      </c>
      <c r="C8" s="1" t="s">
        <v>377</v>
      </c>
      <c r="D8" s="1" t="s">
        <v>123</v>
      </c>
      <c r="E8" s="1" t="s">
        <v>27</v>
      </c>
      <c r="F8" s="1" t="s">
        <v>27</v>
      </c>
      <c r="G8" s="1" t="s">
        <v>124</v>
      </c>
      <c r="H8" s="1">
        <v>2</v>
      </c>
      <c r="I8" s="19" t="s">
        <v>599</v>
      </c>
      <c r="J8" s="1">
        <v>101</v>
      </c>
      <c r="K8" s="1" t="s">
        <v>570</v>
      </c>
    </row>
    <row r="10" spans="1:11" x14ac:dyDescent="0.2">
      <c r="C10" s="1" t="s">
        <v>588</v>
      </c>
    </row>
    <row r="11" spans="1:11" x14ac:dyDescent="0.2">
      <c r="A11" s="1">
        <v>1</v>
      </c>
      <c r="B11" s="1" t="s">
        <v>192</v>
      </c>
      <c r="C11" s="1" t="s">
        <v>405</v>
      </c>
      <c r="D11" s="1" t="s">
        <v>193</v>
      </c>
      <c r="E11" s="1" t="s">
        <v>28</v>
      </c>
      <c r="F11" s="1" t="s">
        <v>28</v>
      </c>
      <c r="G11" s="1" t="s">
        <v>127</v>
      </c>
      <c r="H11" s="1">
        <v>2</v>
      </c>
      <c r="I11" s="19" t="s">
        <v>600</v>
      </c>
      <c r="J11" s="1">
        <v>11</v>
      </c>
      <c r="K11" s="1" t="s">
        <v>570</v>
      </c>
    </row>
    <row r="13" spans="1:11" x14ac:dyDescent="0.2">
      <c r="C13" s="1" t="s">
        <v>590</v>
      </c>
    </row>
    <row r="14" spans="1:11" x14ac:dyDescent="0.2">
      <c r="A14" s="1">
        <v>1</v>
      </c>
      <c r="B14" s="1" t="s">
        <v>242</v>
      </c>
      <c r="C14" s="1" t="s">
        <v>427</v>
      </c>
      <c r="D14" s="1" t="s">
        <v>243</v>
      </c>
      <c r="E14" s="1" t="s">
        <v>29</v>
      </c>
      <c r="F14" s="1" t="s">
        <v>29</v>
      </c>
      <c r="G14" s="1" t="s">
        <v>127</v>
      </c>
      <c r="H14" s="1">
        <v>3</v>
      </c>
      <c r="I14" s="19" t="s">
        <v>599</v>
      </c>
      <c r="J14" s="1">
        <v>7</v>
      </c>
      <c r="K14" s="1" t="s">
        <v>570</v>
      </c>
    </row>
    <row r="16" spans="1:11" x14ac:dyDescent="0.2">
      <c r="C16" s="1" t="s">
        <v>591</v>
      </c>
    </row>
    <row r="17" spans="1:11" x14ac:dyDescent="0.2">
      <c r="A17" s="1">
        <v>1</v>
      </c>
      <c r="B17" s="1" t="s">
        <v>286</v>
      </c>
      <c r="C17" s="1" t="s">
        <v>434</v>
      </c>
      <c r="D17" s="1" t="s">
        <v>287</v>
      </c>
      <c r="E17" s="1" t="s">
        <v>30</v>
      </c>
      <c r="F17" s="1" t="s">
        <v>30</v>
      </c>
      <c r="G17" s="1" t="s">
        <v>153</v>
      </c>
      <c r="H17" s="1">
        <v>2</v>
      </c>
      <c r="I17" s="19" t="s">
        <v>601</v>
      </c>
      <c r="J17" s="1">
        <v>7</v>
      </c>
      <c r="K17" s="1" t="s">
        <v>570</v>
      </c>
    </row>
    <row r="19" spans="1:11" x14ac:dyDescent="0.2">
      <c r="C19" s="1" t="s">
        <v>592</v>
      </c>
    </row>
    <row r="20" spans="1:11" x14ac:dyDescent="0.2">
      <c r="A20" s="1">
        <v>1</v>
      </c>
      <c r="B20" s="1" t="s">
        <v>309</v>
      </c>
      <c r="C20" s="1" t="s">
        <v>455</v>
      </c>
      <c r="D20" s="1" t="s">
        <v>310</v>
      </c>
      <c r="E20" s="1" t="s">
        <v>31</v>
      </c>
      <c r="F20" s="1" t="s">
        <v>31</v>
      </c>
      <c r="G20" s="1" t="s">
        <v>124</v>
      </c>
      <c r="H20" s="1">
        <v>2</v>
      </c>
      <c r="I20" s="19" t="s">
        <v>602</v>
      </c>
      <c r="J20" s="1">
        <v>101</v>
      </c>
      <c r="K20" s="1" t="s">
        <v>570</v>
      </c>
    </row>
    <row r="22" spans="1:11" x14ac:dyDescent="0.2">
      <c r="C22" s="1" t="s">
        <v>594</v>
      </c>
    </row>
    <row r="23" spans="1:11" x14ac:dyDescent="0.2">
      <c r="A23" s="1">
        <v>1</v>
      </c>
      <c r="B23" s="1" t="s">
        <v>331</v>
      </c>
      <c r="C23" s="1" t="s">
        <v>465</v>
      </c>
      <c r="D23" s="1" t="s">
        <v>332</v>
      </c>
      <c r="E23" s="1" t="s">
        <v>32</v>
      </c>
      <c r="F23" s="1" t="s">
        <v>32</v>
      </c>
      <c r="G23" s="1" t="s">
        <v>133</v>
      </c>
      <c r="H23" s="1">
        <v>2</v>
      </c>
      <c r="I23" s="19" t="s">
        <v>603</v>
      </c>
      <c r="J23" s="1">
        <v>5</v>
      </c>
      <c r="K23" s="1" t="s">
        <v>570</v>
      </c>
    </row>
    <row r="25" spans="1:11" x14ac:dyDescent="0.2">
      <c r="C25" s="1" t="s">
        <v>595</v>
      </c>
    </row>
    <row r="26" spans="1:11" x14ac:dyDescent="0.2">
      <c r="A26" s="1">
        <v>1</v>
      </c>
      <c r="B26" s="1" t="s">
        <v>365</v>
      </c>
      <c r="C26" s="1" t="s">
        <v>457</v>
      </c>
      <c r="D26" s="1" t="s">
        <v>366</v>
      </c>
      <c r="E26" s="1" t="s">
        <v>33</v>
      </c>
      <c r="F26" s="1" t="s">
        <v>33</v>
      </c>
      <c r="G26" s="1" t="s">
        <v>153</v>
      </c>
      <c r="H26" s="1">
        <v>3</v>
      </c>
      <c r="I26" s="19" t="s">
        <v>604</v>
      </c>
      <c r="J26" s="1">
        <v>102</v>
      </c>
      <c r="K26" s="1" t="s">
        <v>570</v>
      </c>
    </row>
    <row r="28" spans="1:11" x14ac:dyDescent="0.2">
      <c r="C28" s="1" t="s">
        <v>597</v>
      </c>
    </row>
    <row r="29" spans="1:11" x14ac:dyDescent="0.2">
      <c r="A29" s="1">
        <v>1</v>
      </c>
      <c r="B29" s="1" t="s">
        <v>367</v>
      </c>
      <c r="C29" s="1" t="s">
        <v>481</v>
      </c>
      <c r="D29" s="1" t="s">
        <v>368</v>
      </c>
      <c r="E29" s="1" t="s">
        <v>109</v>
      </c>
      <c r="F29" s="1" t="s">
        <v>109</v>
      </c>
      <c r="G29" s="1" t="s">
        <v>127</v>
      </c>
      <c r="H29" s="1">
        <v>2</v>
      </c>
      <c r="I29" s="19" t="s">
        <v>605</v>
      </c>
      <c r="J29" s="1">
        <v>5</v>
      </c>
      <c r="K29" s="1" t="s">
        <v>570</v>
      </c>
    </row>
  </sheetData>
  <sheetProtection sheet="1" objects="1" scenarios="1"/>
  <mergeCells count="5">
    <mergeCell ref="B3:C3"/>
    <mergeCell ref="E3:F3"/>
    <mergeCell ref="H3:I3"/>
    <mergeCell ref="A1:G1"/>
    <mergeCell ref="H1:I1"/>
  </mergeCells>
  <phoneticPr fontId="0" type="noConversion"/>
  <dataValidations count="1">
    <dataValidation type="whole" operator="lessThan" allowBlank="1" showInputMessage="1" showErrorMessage="1" sqref="J3" xr:uid="{00000000-0002-0000-0C00-000000000000}">
      <formula1>99</formula1>
    </dataValidation>
  </dataValidations>
  <printOptions gridLines="1"/>
  <pageMargins left="0.19685039370078741" right="0.19685039370078741" top="0.98425196850393704" bottom="0.98425196850393704"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Button 1">
              <controlPr defaultSize="0" print="0" autoFill="0" autoPict="0" macro="[0]!Kampioenen">
                <anchor moveWithCells="1" sizeWithCells="1">
                  <from>
                    <xdr:col>3</xdr:col>
                    <xdr:colOff>9525</xdr:colOff>
                    <xdr:row>2</xdr:row>
                    <xdr:rowOff>0</xdr:rowOff>
                  </from>
                  <to>
                    <xdr:col>3</xdr:col>
                    <xdr:colOff>1771650</xdr:colOff>
                    <xdr:row>2</xdr:row>
                    <xdr:rowOff>314325</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6</xdr:col>
                    <xdr:colOff>9525</xdr:colOff>
                    <xdr:row>2</xdr:row>
                    <xdr:rowOff>9525</xdr:rowOff>
                  </from>
                  <to>
                    <xdr:col>6</xdr:col>
                    <xdr:colOff>847725</xdr:colOff>
                    <xdr:row>2</xdr:row>
                    <xdr:rowOff>314325</xdr:rowOff>
                  </to>
                </anchor>
              </controlPr>
            </control>
          </mc:Choice>
        </mc:AlternateContent>
        <mc:AlternateContent xmlns:mc="http://schemas.openxmlformats.org/markup-compatibility/2006">
          <mc:Choice Requires="x14">
            <control shapeId="65540" r:id="rId6" name="Check Box 4">
              <controlPr defaultSize="0" autoFill="0" autoLine="0" autoPict="0">
                <anchor moveWithCells="1">
                  <from>
                    <xdr:col>6</xdr:col>
                    <xdr:colOff>847725</xdr:colOff>
                    <xdr:row>2</xdr:row>
                    <xdr:rowOff>9525</xdr:rowOff>
                  </from>
                  <to>
                    <xdr:col>6</xdr:col>
                    <xdr:colOff>1543050</xdr:colOff>
                    <xdr:row>2</xdr:row>
                    <xdr:rowOff>314325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0"/>
  <dimension ref="A1:N8"/>
  <sheetViews>
    <sheetView workbookViewId="0">
      <pane ySplit="8" topLeftCell="A9" activePane="bottomLeft" state="frozen"/>
      <selection activeCell="C5" sqref="C5:E5"/>
      <selection pane="bottomLeft" activeCell="A9" sqref="A9:XFD9"/>
    </sheetView>
  </sheetViews>
  <sheetFormatPr defaultRowHeight="12.75" x14ac:dyDescent="0.2"/>
  <cols>
    <col min="1" max="1" width="5.7109375" style="6" customWidth="1"/>
    <col min="2" max="2" width="10.7109375" style="6" customWidth="1"/>
    <col min="3" max="3" width="27.7109375" style="6" customWidth="1"/>
    <col min="4" max="4" width="25.7109375" style="6" customWidth="1"/>
    <col min="5" max="5" width="28.7109375" style="6" customWidth="1"/>
    <col min="6" max="6" width="3.7109375" style="6" customWidth="1"/>
    <col min="7" max="7" width="5" style="6" bestFit="1" customWidth="1"/>
    <col min="8" max="8" width="4.7109375" style="6" customWidth="1"/>
    <col min="9" max="9" width="21.7109375" style="6" customWidth="1"/>
    <col min="10" max="14" width="4.7109375" style="6" customWidth="1"/>
    <col min="15" max="15" width="4" customWidth="1"/>
  </cols>
  <sheetData>
    <row r="1" spans="1:14" s="39" customFormat="1" x14ac:dyDescent="0.2">
      <c r="A1" s="112" t="s">
        <v>91</v>
      </c>
      <c r="B1" s="113"/>
      <c r="C1" s="113"/>
      <c r="D1" s="113"/>
      <c r="E1" s="113"/>
      <c r="F1" s="113"/>
      <c r="G1" s="113"/>
      <c r="H1" s="113"/>
      <c r="I1" s="113"/>
      <c r="J1" s="113"/>
      <c r="K1" s="113"/>
      <c r="L1" s="113"/>
      <c r="M1" s="45"/>
      <c r="N1" s="49"/>
    </row>
    <row r="2" spans="1:14" s="39" customFormat="1" ht="12.75" hidden="1" customHeight="1" x14ac:dyDescent="0.2">
      <c r="A2" s="55"/>
      <c r="B2" s="56"/>
      <c r="C2" s="56">
        <v>48</v>
      </c>
      <c r="D2" s="10">
        <f>FLOOR((C2+3)/4,1)</f>
        <v>12</v>
      </c>
      <c r="E2" s="56"/>
      <c r="F2" s="56"/>
      <c r="G2" s="56"/>
      <c r="H2" s="56">
        <v>192</v>
      </c>
      <c r="I2" s="50">
        <v>190</v>
      </c>
      <c r="J2" s="50">
        <f>H2+I2</f>
        <v>382</v>
      </c>
      <c r="K2" s="50"/>
      <c r="L2" s="50"/>
      <c r="M2" s="50"/>
      <c r="N2" s="51"/>
    </row>
    <row r="3" spans="1:14" s="39" customFormat="1" x14ac:dyDescent="0.2">
      <c r="A3" s="43" t="s">
        <v>9</v>
      </c>
      <c r="B3" s="44"/>
      <c r="C3" s="117" t="str">
        <f>Instellingen!B3</f>
        <v>Kring NVF</v>
      </c>
      <c r="D3" s="119"/>
      <c r="E3" s="115" t="s">
        <v>88</v>
      </c>
      <c r="F3" s="120"/>
      <c r="G3" s="116"/>
      <c r="H3" s="121">
        <v>2</v>
      </c>
      <c r="I3" s="122"/>
      <c r="J3" s="122"/>
      <c r="K3" s="122"/>
      <c r="L3" s="122"/>
      <c r="M3" s="122"/>
      <c r="N3" s="123"/>
    </row>
    <row r="4" spans="1:14" s="39" customFormat="1" hidden="1" x14ac:dyDescent="0.2">
      <c r="A4" s="41"/>
      <c r="B4" s="42"/>
      <c r="C4" s="46"/>
      <c r="D4" s="47"/>
      <c r="E4" s="47"/>
      <c r="F4" s="48"/>
      <c r="G4" s="58"/>
      <c r="H4" s="59"/>
      <c r="I4" s="59"/>
      <c r="J4" s="59"/>
      <c r="K4" s="59"/>
      <c r="L4" s="59"/>
      <c r="M4" s="64"/>
      <c r="N4" s="57"/>
    </row>
    <row r="5" spans="1:14" s="39" customFormat="1" hidden="1" x14ac:dyDescent="0.2">
      <c r="A5" s="60"/>
      <c r="B5" s="61"/>
      <c r="C5" s="52"/>
      <c r="D5" s="53"/>
      <c r="E5" s="53"/>
      <c r="F5" s="54"/>
      <c r="G5" s="60"/>
      <c r="H5" s="62"/>
      <c r="I5" s="62"/>
      <c r="J5" s="62"/>
      <c r="K5" s="62"/>
      <c r="L5" s="62"/>
      <c r="M5" s="64"/>
      <c r="N5" s="57"/>
    </row>
    <row r="6" spans="1:14" s="39" customFormat="1" ht="12.75" customHeight="1" x14ac:dyDescent="0.2">
      <c r="A6" s="175" t="s">
        <v>114</v>
      </c>
      <c r="B6" s="176"/>
      <c r="C6" s="176"/>
      <c r="D6" s="176"/>
      <c r="E6" s="176"/>
      <c r="F6" s="176"/>
      <c r="G6" s="176"/>
      <c r="H6" s="176"/>
      <c r="I6" s="176"/>
      <c r="J6" s="176"/>
      <c r="K6" s="176"/>
      <c r="L6" s="176"/>
      <c r="M6" s="176"/>
      <c r="N6" s="177"/>
    </row>
    <row r="7" spans="1:14" s="39" customFormat="1" ht="12.75" customHeight="1" x14ac:dyDescent="0.2">
      <c r="A7" s="178"/>
      <c r="B7" s="179"/>
      <c r="C7" s="179"/>
      <c r="D7" s="179"/>
      <c r="E7" s="179"/>
      <c r="F7" s="179"/>
      <c r="G7" s="179"/>
      <c r="H7" s="179"/>
      <c r="I7" s="179"/>
      <c r="J7" s="179"/>
      <c r="K7" s="179"/>
      <c r="L7" s="179"/>
      <c r="M7" s="179"/>
      <c r="N7" s="180"/>
    </row>
    <row r="8" spans="1:14" ht="25.5" customHeight="1" x14ac:dyDescent="0.2">
      <c r="A8" s="2" t="s">
        <v>19</v>
      </c>
      <c r="B8" s="2" t="s">
        <v>7</v>
      </c>
      <c r="C8" s="2" t="s">
        <v>0</v>
      </c>
      <c r="D8" s="2" t="s">
        <v>1</v>
      </c>
      <c r="E8" s="2" t="s">
        <v>90</v>
      </c>
      <c r="F8" s="2" t="s">
        <v>2</v>
      </c>
      <c r="G8" s="2" t="s">
        <v>3</v>
      </c>
      <c r="H8" s="8" t="s">
        <v>38</v>
      </c>
      <c r="I8" s="8" t="s">
        <v>36</v>
      </c>
      <c r="J8" s="8" t="s">
        <v>37</v>
      </c>
      <c r="K8" s="8" t="s">
        <v>73</v>
      </c>
      <c r="L8" s="8" t="s">
        <v>74</v>
      </c>
      <c r="M8" s="2" t="s">
        <v>89</v>
      </c>
      <c r="N8" s="63" t="s">
        <v>6</v>
      </c>
    </row>
  </sheetData>
  <mergeCells count="5">
    <mergeCell ref="A1:L1"/>
    <mergeCell ref="A6:N7"/>
    <mergeCell ref="H3:N3"/>
    <mergeCell ref="C3:D3"/>
    <mergeCell ref="E3:G3"/>
  </mergeCells>
  <phoneticPr fontId="0" type="noConversion"/>
  <dataValidations count="3">
    <dataValidation operator="lessThan" allowBlank="1" showInputMessage="1" showErrorMessage="1" error="De waarde is maximaal 500" sqref="H8:I8" xr:uid="{00000000-0002-0000-0D00-000000000000}"/>
    <dataValidation type="whole" allowBlank="1" showInputMessage="1" showErrorMessage="1" error="Het minimum is 1 en het maximum is 6" prompt="Hier wordt bedoeld van welke wedstrijd of proef de winnaars moeten worden opgebouwd voor onder andere de prijsuitreiking." sqref="H3:N3" xr:uid="{00000000-0002-0000-0D00-000001000000}">
      <formula1>1</formula1>
      <formula2>6</formula2>
    </dataValidation>
    <dataValidation type="whole" operator="lessThan" allowBlank="1" showInputMessage="1" showErrorMessage="1" error="De waarde is maximaal 500" sqref="H9:I54715" xr:uid="{00000000-0002-0000-0D00-000002000000}">
      <formula1>500</formula1>
    </dataValidation>
  </dataValidations>
  <printOptions gridLines="1"/>
  <pageMargins left="0.19685039370078741" right="0" top="0.98425196850393704" bottom="0.98425196850393704"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Button 1">
              <controlPr defaultSize="0" print="0" autoFill="0" autoPict="0" macro="[0]!Winnaars">
                <anchor moveWithCells="1" sizeWithCells="1">
                  <from>
                    <xdr:col>0</xdr:col>
                    <xdr:colOff>19050</xdr:colOff>
                    <xdr:row>5</xdr:row>
                    <xdr:rowOff>0</xdr:rowOff>
                  </from>
                  <to>
                    <xdr:col>2</xdr:col>
                    <xdr:colOff>1114425</xdr:colOff>
                    <xdr:row>6</xdr:row>
                    <xdr:rowOff>123825</xdr:rowOff>
                  </to>
                </anchor>
              </controlPr>
            </control>
          </mc:Choice>
        </mc:AlternateContent>
        <mc:AlternateContent xmlns:mc="http://schemas.openxmlformats.org/markup-compatibility/2006">
          <mc:Choice Requires="x14">
            <control shapeId="130061" r:id="rId5" name="Button 13">
              <controlPr defaultSize="0" print="0" autoFill="0" autoPict="0" macro="[0]!Sort_Plaatsing">
                <anchor moveWithCells="1" sizeWithCells="1">
                  <from>
                    <xdr:col>0</xdr:col>
                    <xdr:colOff>0</xdr:colOff>
                    <xdr:row>7</xdr:row>
                    <xdr:rowOff>28575</xdr:rowOff>
                  </from>
                  <to>
                    <xdr:col>2</xdr:col>
                    <xdr:colOff>0</xdr:colOff>
                    <xdr:row>8</xdr:row>
                    <xdr:rowOff>0</xdr:rowOff>
                  </to>
                </anchor>
              </controlPr>
            </control>
          </mc:Choice>
        </mc:AlternateContent>
        <mc:AlternateContent xmlns:mc="http://schemas.openxmlformats.org/markup-compatibility/2006">
          <mc:Choice Requires="x14">
            <control shapeId="130073" r:id="rId6" name="Button 25">
              <controlPr defaultSize="0" print="0" autoFill="0" autoPict="0" macro="[0]!Importeren_Gegevens">
                <anchor moveWithCells="1" sizeWithCells="1">
                  <from>
                    <xdr:col>3</xdr:col>
                    <xdr:colOff>809625</xdr:colOff>
                    <xdr:row>5</xdr:row>
                    <xdr:rowOff>19050</xdr:rowOff>
                  </from>
                  <to>
                    <xdr:col>6</xdr:col>
                    <xdr:colOff>209550</xdr:colOff>
                    <xdr:row>6</xdr:row>
                    <xdr:rowOff>142875</xdr:rowOff>
                  </to>
                </anchor>
              </controlPr>
            </control>
          </mc:Choice>
        </mc:AlternateContent>
        <mc:AlternateContent xmlns:mc="http://schemas.openxmlformats.org/markup-compatibility/2006">
          <mc:Choice Requires="x14">
            <control shapeId="130074" r:id="rId7" name="Button 26">
              <controlPr defaultSize="0" print="0" autoFill="0" autoPict="0" macro="[0]!Import_Verwerken">
                <anchor moveWithCells="1" sizeWithCells="1">
                  <from>
                    <xdr:col>6</xdr:col>
                    <xdr:colOff>238125</xdr:colOff>
                    <xdr:row>5</xdr:row>
                    <xdr:rowOff>9525</xdr:rowOff>
                  </from>
                  <to>
                    <xdr:col>10</xdr:col>
                    <xdr:colOff>85725</xdr:colOff>
                    <xdr:row>6</xdr:row>
                    <xdr:rowOff>133350</xdr:rowOff>
                  </to>
                </anchor>
              </controlPr>
            </control>
          </mc:Choice>
        </mc:AlternateContent>
        <mc:AlternateContent xmlns:mc="http://schemas.openxmlformats.org/markup-compatibility/2006">
          <mc:Choice Requires="x14">
            <control shapeId="130075" r:id="rId8" name="Button 27">
              <controlPr defaultSize="0" print="0" autoFill="0" autoPict="0" macro="[0]!Dubbele_Combinaties">
                <anchor moveWithCells="1" sizeWithCells="1">
                  <from>
                    <xdr:col>2</xdr:col>
                    <xdr:colOff>1143000</xdr:colOff>
                    <xdr:row>5</xdr:row>
                    <xdr:rowOff>9525</xdr:rowOff>
                  </from>
                  <to>
                    <xdr:col>3</xdr:col>
                    <xdr:colOff>771525</xdr:colOff>
                    <xdr:row>6</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8">
    <pageSetUpPr fitToPage="1"/>
  </sheetPr>
  <dimension ref="A1:C41"/>
  <sheetViews>
    <sheetView zoomScale="90" workbookViewId="0">
      <pane ySplit="2" topLeftCell="A3" activePane="bottomLeft" state="frozen"/>
      <selection activeCell="C5" sqref="C5:E5"/>
      <selection pane="bottomLeft" activeCell="C56" sqref="C56"/>
    </sheetView>
  </sheetViews>
  <sheetFormatPr defaultRowHeight="12.75" x14ac:dyDescent="0.2"/>
  <cols>
    <col min="1" max="1" width="39.140625" style="4" bestFit="1" customWidth="1"/>
    <col min="2" max="2" width="37.140625" style="1" customWidth="1"/>
    <col min="3" max="3" width="46.5703125" bestFit="1" customWidth="1"/>
  </cols>
  <sheetData>
    <row r="1" spans="1:3" x14ac:dyDescent="0.2">
      <c r="A1" s="29"/>
      <c r="B1" s="24" t="s">
        <v>65</v>
      </c>
      <c r="C1" s="24" t="s">
        <v>26</v>
      </c>
    </row>
    <row r="2" spans="1:3" x14ac:dyDescent="0.2">
      <c r="A2" s="25" t="s">
        <v>54</v>
      </c>
      <c r="B2" s="3"/>
      <c r="C2" s="3"/>
    </row>
    <row r="3" spans="1:3" s="31" customFormat="1" x14ac:dyDescent="0.2">
      <c r="A3" s="32" t="s">
        <v>68</v>
      </c>
      <c r="B3" s="109" t="s">
        <v>115</v>
      </c>
      <c r="C3" s="30"/>
    </row>
    <row r="4" spans="1:3" x14ac:dyDescent="0.2">
      <c r="A4" s="26" t="s">
        <v>55</v>
      </c>
      <c r="B4" s="27">
        <v>1</v>
      </c>
      <c r="C4" s="28" t="s">
        <v>53</v>
      </c>
    </row>
    <row r="5" spans="1:3" x14ac:dyDescent="0.2">
      <c r="A5" s="26" t="s">
        <v>12</v>
      </c>
      <c r="B5" s="27">
        <v>99</v>
      </c>
      <c r="C5" s="28"/>
    </row>
    <row r="6" spans="1:3" x14ac:dyDescent="0.2">
      <c r="A6" s="26" t="s">
        <v>56</v>
      </c>
      <c r="B6" s="27">
        <v>3</v>
      </c>
      <c r="C6" s="28"/>
    </row>
    <row r="7" spans="1:3" x14ac:dyDescent="0.2">
      <c r="A7" s="26" t="s">
        <v>72</v>
      </c>
      <c r="B7" s="27">
        <v>1</v>
      </c>
      <c r="C7" s="28"/>
    </row>
    <row r="8" spans="1:3" x14ac:dyDescent="0.2">
      <c r="A8" s="30" t="s">
        <v>42</v>
      </c>
      <c r="B8" s="27">
        <v>1</v>
      </c>
      <c r="C8" s="28"/>
    </row>
    <row r="9" spans="1:3" x14ac:dyDescent="0.2">
      <c r="A9" s="30" t="s">
        <v>75</v>
      </c>
      <c r="B9" s="27">
        <v>1</v>
      </c>
      <c r="C9" s="28" t="s">
        <v>76</v>
      </c>
    </row>
    <row r="10" spans="1:3" x14ac:dyDescent="0.2">
      <c r="A10" s="87" t="s">
        <v>92</v>
      </c>
      <c r="B10" s="27">
        <v>90</v>
      </c>
      <c r="C10" s="28" t="s">
        <v>93</v>
      </c>
    </row>
    <row r="11" spans="1:3" x14ac:dyDescent="0.2">
      <c r="A11" s="88" t="s">
        <v>111</v>
      </c>
      <c r="B11" s="27" t="s">
        <v>112</v>
      </c>
      <c r="C11" s="28"/>
    </row>
    <row r="12" spans="1:3" hidden="1" x14ac:dyDescent="0.2">
      <c r="A12" s="30"/>
      <c r="B12" s="27"/>
      <c r="C12" s="28"/>
    </row>
    <row r="13" spans="1:3" x14ac:dyDescent="0.2">
      <c r="A13" s="30" t="s">
        <v>98</v>
      </c>
      <c r="B13" s="27"/>
      <c r="C13" s="86" t="s">
        <v>99</v>
      </c>
    </row>
    <row r="14" spans="1:3" hidden="1" x14ac:dyDescent="0.2">
      <c r="A14" s="30" t="s">
        <v>106</v>
      </c>
      <c r="B14" s="27" t="s">
        <v>108</v>
      </c>
      <c r="C14" s="28"/>
    </row>
    <row r="15" spans="1:3" hidden="1" x14ac:dyDescent="0.2">
      <c r="A15" s="30" t="s">
        <v>104</v>
      </c>
      <c r="B15" s="27" t="s">
        <v>108</v>
      </c>
      <c r="C15" s="28"/>
    </row>
    <row r="16" spans="1:3" hidden="1" x14ac:dyDescent="0.2">
      <c r="A16" s="30"/>
      <c r="B16" s="26"/>
      <c r="C16" s="28"/>
    </row>
    <row r="17" spans="1:3" x14ac:dyDescent="0.2">
      <c r="A17" s="30" t="s">
        <v>107</v>
      </c>
      <c r="B17" s="27" t="s">
        <v>108</v>
      </c>
      <c r="C17" s="28"/>
    </row>
    <row r="18" spans="1:3" x14ac:dyDescent="0.2">
      <c r="A18" s="30" t="s">
        <v>105</v>
      </c>
      <c r="B18" s="27" t="s">
        <v>108</v>
      </c>
      <c r="C18" s="28"/>
    </row>
    <row r="19" spans="1:3" x14ac:dyDescent="0.2">
      <c r="B19" s="4"/>
    </row>
    <row r="20" spans="1:3" hidden="1" x14ac:dyDescent="0.2">
      <c r="B20" s="4"/>
    </row>
    <row r="21" spans="1:3" hidden="1" x14ac:dyDescent="0.2">
      <c r="B21" s="4"/>
    </row>
    <row r="22" spans="1:3" hidden="1" x14ac:dyDescent="0.2">
      <c r="B22" s="4"/>
    </row>
    <row r="23" spans="1:3" ht="38.25" x14ac:dyDescent="0.2">
      <c r="A23" s="24" t="s">
        <v>94</v>
      </c>
      <c r="B23" s="3"/>
      <c r="C23" s="8" t="s">
        <v>63</v>
      </c>
    </row>
    <row r="24" spans="1:3" hidden="1" x14ac:dyDescent="0.2">
      <c r="A24" s="26" t="s">
        <v>57</v>
      </c>
      <c r="B24" s="26">
        <v>1</v>
      </c>
      <c r="C24" s="28" t="s">
        <v>64</v>
      </c>
    </row>
    <row r="25" spans="1:3" x14ac:dyDescent="0.2">
      <c r="A25" s="26" t="s">
        <v>77</v>
      </c>
      <c r="B25" s="27"/>
      <c r="C25" s="28"/>
    </row>
    <row r="26" spans="1:3" x14ac:dyDescent="0.2">
      <c r="A26" s="26" t="s">
        <v>78</v>
      </c>
      <c r="B26" s="27"/>
      <c r="C26" s="28"/>
    </row>
    <row r="27" spans="1:3" x14ac:dyDescent="0.2">
      <c r="A27" s="26" t="s">
        <v>58</v>
      </c>
      <c r="B27" s="27"/>
      <c r="C27" s="28"/>
    </row>
    <row r="28" spans="1:3" x14ac:dyDescent="0.2">
      <c r="A28" s="26" t="s">
        <v>59</v>
      </c>
      <c r="B28" s="27">
        <v>2</v>
      </c>
      <c r="C28" s="28"/>
    </row>
    <row r="29" spans="1:3" x14ac:dyDescent="0.2">
      <c r="A29" s="26" t="s">
        <v>60</v>
      </c>
      <c r="B29" s="27"/>
      <c r="C29" s="28"/>
    </row>
    <row r="30" spans="1:3" x14ac:dyDescent="0.2">
      <c r="A30" s="26" t="s">
        <v>61</v>
      </c>
      <c r="B30" s="27"/>
      <c r="C30" s="28"/>
    </row>
    <row r="31" spans="1:3" x14ac:dyDescent="0.2">
      <c r="A31" s="26" t="s">
        <v>62</v>
      </c>
      <c r="B31" s="27">
        <v>3</v>
      </c>
      <c r="C31" s="28"/>
    </row>
    <row r="32" spans="1:3" x14ac:dyDescent="0.2">
      <c r="A32" s="26" t="s">
        <v>66</v>
      </c>
      <c r="B32" s="27"/>
      <c r="C32" s="28"/>
    </row>
    <row r="33" spans="1:3" x14ac:dyDescent="0.2">
      <c r="A33" s="26" t="s">
        <v>67</v>
      </c>
      <c r="B33" s="27">
        <v>4</v>
      </c>
      <c r="C33" s="28"/>
    </row>
    <row r="34" spans="1:3" x14ac:dyDescent="0.2">
      <c r="B34" s="4"/>
      <c r="C34" s="4"/>
    </row>
    <row r="35" spans="1:3" x14ac:dyDescent="0.2">
      <c r="A35" s="24" t="s">
        <v>79</v>
      </c>
      <c r="B35" s="24" t="s">
        <v>80</v>
      </c>
      <c r="C35" s="24" t="s">
        <v>81</v>
      </c>
    </row>
    <row r="36" spans="1:3" x14ac:dyDescent="0.2">
      <c r="A36" s="26" t="s">
        <v>82</v>
      </c>
      <c r="B36" s="91" t="s">
        <v>116</v>
      </c>
      <c r="C36" s="110" t="s">
        <v>117</v>
      </c>
    </row>
    <row r="37" spans="1:3" x14ac:dyDescent="0.2">
      <c r="A37" s="26" t="s">
        <v>83</v>
      </c>
      <c r="B37" s="91" t="s">
        <v>118</v>
      </c>
      <c r="C37" s="110" t="s">
        <v>119</v>
      </c>
    </row>
    <row r="38" spans="1:3" x14ac:dyDescent="0.2">
      <c r="A38" s="30" t="s">
        <v>84</v>
      </c>
      <c r="B38" s="91" t="s">
        <v>120</v>
      </c>
      <c r="C38" s="110" t="s">
        <v>121</v>
      </c>
    </row>
    <row r="39" spans="1:3" x14ac:dyDescent="0.2">
      <c r="A39" s="30" t="s">
        <v>85</v>
      </c>
      <c r="B39" s="91"/>
      <c r="C39" s="40" t="s">
        <v>96</v>
      </c>
    </row>
    <row r="40" spans="1:3" x14ac:dyDescent="0.2">
      <c r="A40" s="30" t="s">
        <v>86</v>
      </c>
      <c r="B40" s="91"/>
      <c r="C40" s="40" t="s">
        <v>96</v>
      </c>
    </row>
    <row r="41" spans="1:3" x14ac:dyDescent="0.2">
      <c r="A41" s="30" t="s">
        <v>87</v>
      </c>
      <c r="B41" s="91"/>
      <c r="C41" s="40" t="s">
        <v>96</v>
      </c>
    </row>
  </sheetData>
  <sheetProtection password="C736" sheet="1" objects="1" scenarios="1"/>
  <phoneticPr fontId="0" type="noConversion"/>
  <dataValidations count="13">
    <dataValidation type="whole" allowBlank="1" showInputMessage="1" showErrorMessage="1" sqref="B16" xr:uid="{00000000-0002-0000-0E00-000000000000}">
      <formula1>1</formula1>
      <formula2>2</formula2>
    </dataValidation>
    <dataValidation type="whole" showInputMessage="1" showErrorMessage="1" error="Er moet een waarde ingevoerd worden tussen 1 t/m 6." sqref="B6" xr:uid="{00000000-0002-0000-0E00-000001000000}">
      <formula1>1</formula1>
      <formula2>6</formula2>
    </dataValidation>
    <dataValidation type="whole" allowBlank="1" showInputMessage="1" showErrorMessage="1" sqref="B19:B21" xr:uid="{00000000-0002-0000-0E00-000002000000}">
      <formula1>2</formula1>
      <formula2>3</formula2>
    </dataValidation>
    <dataValidation type="whole" showInputMessage="1" showErrorMessage="1" error="Er moet een waarde ingevoerd worden." sqref="B5" xr:uid="{00000000-0002-0000-0E00-000003000000}">
      <formula1>1</formula1>
      <formula2>999</formula2>
    </dataValidation>
    <dataValidation type="whole" showInputMessage="1" showErrorMessage="1" error="Er moet een waarde ingevoerd worden." sqref="B8 B4" xr:uid="{00000000-0002-0000-0E00-000004000000}">
      <formula1>1</formula1>
      <formula2>2</formula2>
    </dataValidation>
    <dataValidation type="whole" showInputMessage="1" showErrorMessage="1" error="De waarde kan zijn 0 of 1." sqref="B7" xr:uid="{00000000-0002-0000-0E00-000005000000}">
      <formula1>0</formula1>
      <formula2>2</formula2>
    </dataValidation>
    <dataValidation type="textLength" showInputMessage="1" showErrorMessage="1" error="Er moet een tekst worden ingevoerd." sqref="B3" xr:uid="{00000000-0002-0000-0E00-000006000000}">
      <formula1>1</formula1>
      <formula2>60</formula2>
    </dataValidation>
    <dataValidation type="whole" allowBlank="1" showInputMessage="1" showErrorMessage="1" sqref="B9" xr:uid="{00000000-0002-0000-0E00-000007000000}">
      <formula1>0</formula1>
      <formula2>1</formula2>
    </dataValidation>
    <dataValidation type="whole" allowBlank="1" showInputMessage="1" showErrorMessage="1" error="De minimale waarde is 2 de maximale is 10" sqref="B25:B33" xr:uid="{00000000-0002-0000-0E00-000008000000}">
      <formula1>2</formula1>
      <formula2>10</formula2>
    </dataValidation>
    <dataValidation type="whole" allowBlank="1" showInputMessage="1" showErrorMessage="1" error="Er moet een waarde ingevoerd worden van 1 t/m 999 of blanko." sqref="B10 B12" xr:uid="{00000000-0002-0000-0E00-000009000000}">
      <formula1>1</formula1>
      <formula2>999</formula2>
    </dataValidation>
    <dataValidation type="list" allowBlank="1" showInputMessage="1" showErrorMessage="1" sqref="B13" xr:uid="{00000000-0002-0000-0E00-00000A000000}">
      <formula1>"Aanmelden,Afmelden"</formula1>
    </dataValidation>
    <dataValidation type="list" allowBlank="1" showInputMessage="1" showErrorMessage="1" error="Er moet een waarde ingevoerd worden van 2 t/m 6 of blanko." prompt="Bij de keuze punten van de proef wordt automatisch de plaatsing berekend. De keuze voor plaatsing worden de jury punten niet meegenomen en bij keuze voor beide het gem. perc. van alle jury's genomen en de plaatsing niet berekend. " sqref="B11" xr:uid="{00000000-0002-0000-0E00-00000B000000}">
      <formula1>"1: Punten van de proef, 2: Plaatsing,3: Percentage en plaatsing"</formula1>
    </dataValidation>
    <dataValidation type="list" allowBlank="1" showInputMessage="1" showErrorMessage="1" sqref="B17:B18 B14:B15" xr:uid="{00000000-0002-0000-0E00-00000C000000}">
      <formula1>"Ja,Nee"</formula1>
    </dataValidation>
  </dataValidations>
  <printOptions gridLines="1"/>
  <pageMargins left="0.39370078740157483" right="0.39370078740157483" top="0.98425196850393704" bottom="0.98425196850393704"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0402" r:id="rId4" name="Button 2">
              <controlPr defaultSize="0" print="0" autoFill="0" autoPict="0" macro="[0]!verbergen_Tab">
                <anchor moveWithCells="1" sizeWithCells="1">
                  <from>
                    <xdr:col>2</xdr:col>
                    <xdr:colOff>285750</xdr:colOff>
                    <xdr:row>16</xdr:row>
                    <xdr:rowOff>57150</xdr:rowOff>
                  </from>
                  <to>
                    <xdr:col>2</xdr:col>
                    <xdr:colOff>3028950</xdr:colOff>
                    <xdr:row>17</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
    <pageSetUpPr fitToPage="1"/>
  </sheetPr>
  <dimension ref="A1:J75"/>
  <sheetViews>
    <sheetView workbookViewId="0">
      <pane ySplit="4" topLeftCell="A5" activePane="bottomLeft" state="frozen"/>
      <selection activeCell="C5" sqref="C5:E5"/>
      <selection pane="bottomLeft" activeCell="A5" sqref="A5"/>
    </sheetView>
  </sheetViews>
  <sheetFormatPr defaultRowHeight="12.75" x14ac:dyDescent="0.2"/>
  <cols>
    <col min="1" max="1" width="8" style="1" customWidth="1"/>
    <col min="2" max="2" width="10" style="1" customWidth="1"/>
    <col min="3" max="3" width="28.140625" style="1" customWidth="1"/>
    <col min="4" max="4" width="31.28515625" style="1" customWidth="1"/>
    <col min="5" max="5" width="6.7109375" style="1" bestFit="1" customWidth="1"/>
    <col min="6" max="6" width="4.140625" style="1" bestFit="1" customWidth="1"/>
    <col min="7" max="7" width="23.28515625" style="1" customWidth="1"/>
    <col min="8" max="8" width="30.42578125" style="1" customWidth="1"/>
    <col min="9" max="10" width="0" hidden="1" customWidth="1"/>
  </cols>
  <sheetData>
    <row r="1" spans="1:10" x14ac:dyDescent="0.2">
      <c r="A1" s="183" t="s">
        <v>20</v>
      </c>
      <c r="B1" s="184"/>
      <c r="C1" s="184"/>
      <c r="D1" s="184"/>
      <c r="E1" s="184"/>
      <c r="F1" s="184"/>
      <c r="G1" s="184"/>
      <c r="H1" s="185"/>
      <c r="I1" s="106"/>
      <c r="J1" s="106"/>
    </row>
    <row r="2" spans="1:10" hidden="1" x14ac:dyDescent="0.2">
      <c r="A2" s="6"/>
      <c r="B2" s="6"/>
      <c r="C2" s="6"/>
      <c r="D2" s="6"/>
      <c r="E2" s="6"/>
      <c r="F2" s="6"/>
      <c r="G2" s="6"/>
      <c r="H2" s="6"/>
      <c r="I2" s="107"/>
      <c r="J2" s="107"/>
    </row>
    <row r="3" spans="1:10" ht="25.5" customHeight="1" x14ac:dyDescent="0.2">
      <c r="A3" s="7" t="s">
        <v>9</v>
      </c>
      <c r="B3" s="181" t="str">
        <f>Instellingen!B3</f>
        <v>Kring NVF</v>
      </c>
      <c r="C3" s="182"/>
      <c r="D3" s="182"/>
      <c r="E3" s="186" t="s">
        <v>110</v>
      </c>
      <c r="F3" s="186"/>
      <c r="G3" s="105" t="s">
        <v>34</v>
      </c>
      <c r="H3" s="104"/>
    </row>
    <row r="4" spans="1:10" x14ac:dyDescent="0.2">
      <c r="A4" s="3" t="s">
        <v>21</v>
      </c>
      <c r="B4" s="3" t="s">
        <v>7</v>
      </c>
      <c r="C4" s="108" t="s">
        <v>113</v>
      </c>
      <c r="D4" s="3" t="s">
        <v>1</v>
      </c>
      <c r="E4" s="3" t="s">
        <v>22</v>
      </c>
      <c r="F4" s="3" t="s">
        <v>24</v>
      </c>
      <c r="G4" s="3" t="s">
        <v>25</v>
      </c>
      <c r="H4" s="3" t="s">
        <v>26</v>
      </c>
      <c r="I4" s="107" t="str">
        <f>IF(C4&lt;&gt;"",RIGHT(C4,LEN(C4)-SEARCH(" ",C4,1)),"")</f>
        <v>/ amazone</v>
      </c>
      <c r="J4" s="107" t="str">
        <f>IF(C4&lt;&gt;"",LEFT(C4, SEARCH(" ",C4,1)),"")</f>
        <v xml:space="preserve">Ruiter </v>
      </c>
    </row>
    <row r="6" spans="1:10" x14ac:dyDescent="0.2">
      <c r="C6" s="1" t="s">
        <v>584</v>
      </c>
      <c r="D6" s="1" t="s">
        <v>585</v>
      </c>
    </row>
    <row r="7" spans="1:10" x14ac:dyDescent="0.2">
      <c r="A7" s="1">
        <v>1</v>
      </c>
      <c r="B7" s="1" t="s">
        <v>122</v>
      </c>
      <c r="C7" s="1" t="s">
        <v>377</v>
      </c>
      <c r="D7" s="1" t="s">
        <v>123</v>
      </c>
      <c r="E7" s="1" t="s">
        <v>27</v>
      </c>
      <c r="G7" s="1" t="s">
        <v>124</v>
      </c>
      <c r="H7" s="1" t="s">
        <v>570</v>
      </c>
    </row>
    <row r="8" spans="1:10" x14ac:dyDescent="0.2">
      <c r="A8" s="1">
        <v>2</v>
      </c>
      <c r="B8" s="1" t="s">
        <v>131</v>
      </c>
      <c r="C8" s="1" t="s">
        <v>380</v>
      </c>
      <c r="D8" s="1" t="s">
        <v>132</v>
      </c>
      <c r="E8" s="1" t="s">
        <v>27</v>
      </c>
      <c r="G8" s="1" t="s">
        <v>133</v>
      </c>
    </row>
    <row r="9" spans="1:10" x14ac:dyDescent="0.2">
      <c r="A9" s="1">
        <v>3</v>
      </c>
      <c r="B9" s="1" t="s">
        <v>168</v>
      </c>
      <c r="C9" s="1" t="s">
        <v>394</v>
      </c>
      <c r="D9" s="1" t="s">
        <v>169</v>
      </c>
      <c r="E9" s="1" t="s">
        <v>27</v>
      </c>
      <c r="G9" s="1" t="s">
        <v>153</v>
      </c>
    </row>
    <row r="10" spans="1:10" x14ac:dyDescent="0.2">
      <c r="A10" s="1">
        <v>4</v>
      </c>
      <c r="B10" s="1" t="s">
        <v>128</v>
      </c>
      <c r="C10" s="1" t="s">
        <v>379</v>
      </c>
      <c r="D10" s="1" t="s">
        <v>129</v>
      </c>
      <c r="E10" s="1" t="s">
        <v>27</v>
      </c>
      <c r="G10" s="1" t="s">
        <v>130</v>
      </c>
    </row>
    <row r="11" spans="1:10" x14ac:dyDescent="0.2">
      <c r="A11" s="1">
        <v>5</v>
      </c>
      <c r="B11" s="1" t="s">
        <v>141</v>
      </c>
      <c r="C11" s="1" t="s">
        <v>384</v>
      </c>
      <c r="D11" s="1" t="s">
        <v>142</v>
      </c>
      <c r="E11" s="1" t="s">
        <v>27</v>
      </c>
      <c r="G11" s="1" t="s">
        <v>143</v>
      </c>
    </row>
    <row r="12" spans="1:10" x14ac:dyDescent="0.2">
      <c r="A12" s="1">
        <v>6</v>
      </c>
      <c r="B12" s="1" t="s">
        <v>125</v>
      </c>
      <c r="C12" s="1" t="s">
        <v>378</v>
      </c>
      <c r="D12" s="1" t="s">
        <v>126</v>
      </c>
      <c r="E12" s="1" t="s">
        <v>27</v>
      </c>
      <c r="G12" s="1" t="s">
        <v>127</v>
      </c>
    </row>
    <row r="13" spans="1:10" x14ac:dyDescent="0.2">
      <c r="A13" s="1">
        <v>7</v>
      </c>
      <c r="B13" s="1" t="s">
        <v>139</v>
      </c>
      <c r="C13" s="1" t="s">
        <v>383</v>
      </c>
      <c r="D13" s="1" t="s">
        <v>140</v>
      </c>
      <c r="E13" s="1" t="s">
        <v>27</v>
      </c>
      <c r="G13" s="1" t="s">
        <v>124</v>
      </c>
    </row>
    <row r="14" spans="1:10" x14ac:dyDescent="0.2">
      <c r="A14" s="1" t="s">
        <v>586</v>
      </c>
      <c r="B14" s="1" t="s">
        <v>144</v>
      </c>
      <c r="C14" s="1" t="s">
        <v>385</v>
      </c>
      <c r="D14" s="1" t="s">
        <v>145</v>
      </c>
      <c r="E14" s="1" t="s">
        <v>27</v>
      </c>
      <c r="G14" s="1" t="s">
        <v>146</v>
      </c>
    </row>
    <row r="15" spans="1:10" x14ac:dyDescent="0.2">
      <c r="A15" s="1" t="s">
        <v>587</v>
      </c>
      <c r="B15" s="1" t="s">
        <v>516</v>
      </c>
      <c r="C15" s="1" t="s">
        <v>559</v>
      </c>
      <c r="D15" s="1" t="s">
        <v>517</v>
      </c>
      <c r="E15" s="1" t="s">
        <v>27</v>
      </c>
      <c r="G15" s="1" t="s">
        <v>136</v>
      </c>
    </row>
    <row r="17" spans="1:8" x14ac:dyDescent="0.2">
      <c r="C17" s="1" t="s">
        <v>588</v>
      </c>
      <c r="D17" s="1" t="s">
        <v>589</v>
      </c>
    </row>
    <row r="18" spans="1:8" x14ac:dyDescent="0.2">
      <c r="A18" s="1">
        <v>1</v>
      </c>
      <c r="B18" s="1" t="s">
        <v>192</v>
      </c>
      <c r="C18" s="1" t="s">
        <v>405</v>
      </c>
      <c r="D18" s="1" t="s">
        <v>193</v>
      </c>
      <c r="E18" s="1" t="s">
        <v>28</v>
      </c>
      <c r="G18" s="1" t="s">
        <v>127</v>
      </c>
      <c r="H18" s="1" t="s">
        <v>570</v>
      </c>
    </row>
    <row r="19" spans="1:8" x14ac:dyDescent="0.2">
      <c r="A19" s="1">
        <v>2</v>
      </c>
      <c r="B19" s="1" t="s">
        <v>526</v>
      </c>
      <c r="C19" s="1" t="s">
        <v>407</v>
      </c>
      <c r="D19" s="1" t="s">
        <v>527</v>
      </c>
      <c r="E19" s="1" t="s">
        <v>28</v>
      </c>
      <c r="G19" s="1" t="s">
        <v>124</v>
      </c>
    </row>
    <row r="20" spans="1:8" x14ac:dyDescent="0.2">
      <c r="A20" s="1">
        <v>3</v>
      </c>
      <c r="B20" s="1" t="s">
        <v>194</v>
      </c>
      <c r="C20" s="1" t="s">
        <v>406</v>
      </c>
      <c r="D20" s="1" t="s">
        <v>195</v>
      </c>
      <c r="E20" s="1" t="s">
        <v>28</v>
      </c>
      <c r="G20" s="1" t="s">
        <v>153</v>
      </c>
    </row>
    <row r="21" spans="1:8" x14ac:dyDescent="0.2">
      <c r="A21" s="1">
        <v>4</v>
      </c>
      <c r="B21" s="1" t="s">
        <v>196</v>
      </c>
      <c r="C21" s="1" t="s">
        <v>407</v>
      </c>
      <c r="D21" s="1" t="s">
        <v>197</v>
      </c>
      <c r="E21" s="1" t="s">
        <v>28</v>
      </c>
      <c r="G21" s="1" t="s">
        <v>124</v>
      </c>
    </row>
    <row r="22" spans="1:8" x14ac:dyDescent="0.2">
      <c r="A22" s="1">
        <v>5</v>
      </c>
      <c r="B22" s="1" t="s">
        <v>213</v>
      </c>
      <c r="C22" s="1" t="s">
        <v>414</v>
      </c>
      <c r="D22" s="1" t="s">
        <v>214</v>
      </c>
      <c r="E22" s="1" t="s">
        <v>28</v>
      </c>
      <c r="G22" s="1" t="s">
        <v>127</v>
      </c>
    </row>
    <row r="23" spans="1:8" x14ac:dyDescent="0.2">
      <c r="A23" s="1">
        <v>6</v>
      </c>
      <c r="B23" s="1" t="s">
        <v>225</v>
      </c>
      <c r="C23" s="1" t="s">
        <v>378</v>
      </c>
      <c r="D23" s="1" t="s">
        <v>226</v>
      </c>
      <c r="E23" s="1" t="s">
        <v>28</v>
      </c>
      <c r="G23" s="1" t="s">
        <v>127</v>
      </c>
    </row>
    <row r="24" spans="1:8" x14ac:dyDescent="0.2">
      <c r="A24" s="1" t="s">
        <v>586</v>
      </c>
      <c r="B24" s="1" t="s">
        <v>209</v>
      </c>
      <c r="C24" s="1" t="s">
        <v>412</v>
      </c>
      <c r="D24" s="1" t="s">
        <v>210</v>
      </c>
      <c r="E24" s="1" t="s">
        <v>28</v>
      </c>
      <c r="G24" s="1" t="s">
        <v>153</v>
      </c>
    </row>
    <row r="25" spans="1:8" x14ac:dyDescent="0.2">
      <c r="A25" s="1" t="s">
        <v>587</v>
      </c>
      <c r="B25" s="1" t="s">
        <v>204</v>
      </c>
      <c r="C25" s="1" t="s">
        <v>410</v>
      </c>
      <c r="D25" s="1" t="s">
        <v>205</v>
      </c>
      <c r="E25" s="1" t="s">
        <v>28</v>
      </c>
      <c r="G25" s="1" t="s">
        <v>178</v>
      </c>
    </row>
    <row r="27" spans="1:8" x14ac:dyDescent="0.2">
      <c r="C27" s="1" t="s">
        <v>590</v>
      </c>
      <c r="D27" s="1" t="s">
        <v>589</v>
      </c>
    </row>
    <row r="28" spans="1:8" x14ac:dyDescent="0.2">
      <c r="A28" s="1">
        <v>1</v>
      </c>
      <c r="B28" s="1" t="s">
        <v>242</v>
      </c>
      <c r="C28" s="1" t="s">
        <v>427</v>
      </c>
      <c r="D28" s="1" t="s">
        <v>243</v>
      </c>
      <c r="E28" s="1" t="s">
        <v>29</v>
      </c>
      <c r="G28" s="1" t="s">
        <v>127</v>
      </c>
      <c r="H28" s="1" t="s">
        <v>570</v>
      </c>
    </row>
    <row r="29" spans="1:8" x14ac:dyDescent="0.2">
      <c r="A29" s="1">
        <v>2</v>
      </c>
      <c r="B29" s="1" t="s">
        <v>244</v>
      </c>
      <c r="C29" s="1" t="s">
        <v>414</v>
      </c>
      <c r="D29" s="1" t="s">
        <v>245</v>
      </c>
      <c r="E29" s="1" t="s">
        <v>29</v>
      </c>
      <c r="G29" s="1" t="s">
        <v>127</v>
      </c>
    </row>
    <row r="30" spans="1:8" x14ac:dyDescent="0.2">
      <c r="A30" s="1">
        <v>3</v>
      </c>
      <c r="B30" s="1" t="s">
        <v>246</v>
      </c>
      <c r="C30" s="1" t="s">
        <v>428</v>
      </c>
      <c r="D30" s="1" t="s">
        <v>247</v>
      </c>
      <c r="E30" s="1" t="s">
        <v>29</v>
      </c>
      <c r="G30" s="1" t="s">
        <v>127</v>
      </c>
    </row>
    <row r="31" spans="1:8" x14ac:dyDescent="0.2">
      <c r="A31" s="1">
        <v>4</v>
      </c>
      <c r="B31" s="1" t="s">
        <v>248</v>
      </c>
      <c r="C31" s="1" t="s">
        <v>427</v>
      </c>
      <c r="D31" s="1" t="s">
        <v>249</v>
      </c>
      <c r="E31" s="1" t="s">
        <v>29</v>
      </c>
      <c r="G31" s="1" t="s">
        <v>127</v>
      </c>
    </row>
    <row r="32" spans="1:8" x14ac:dyDescent="0.2">
      <c r="A32" s="1">
        <v>5</v>
      </c>
      <c r="B32" s="1" t="s">
        <v>534</v>
      </c>
      <c r="C32" s="1" t="s">
        <v>465</v>
      </c>
      <c r="D32" s="1" t="s">
        <v>535</v>
      </c>
      <c r="E32" s="1" t="s">
        <v>29</v>
      </c>
      <c r="G32" s="1" t="s">
        <v>133</v>
      </c>
    </row>
    <row r="33" spans="1:8" x14ac:dyDescent="0.2">
      <c r="A33" s="1">
        <v>6</v>
      </c>
      <c r="B33" s="1" t="s">
        <v>256</v>
      </c>
      <c r="C33" s="1" t="s">
        <v>432</v>
      </c>
      <c r="D33" s="1" t="s">
        <v>257</v>
      </c>
      <c r="E33" s="1" t="s">
        <v>29</v>
      </c>
      <c r="G33" s="1" t="s">
        <v>124</v>
      </c>
    </row>
    <row r="34" spans="1:8" x14ac:dyDescent="0.2">
      <c r="A34" s="1" t="s">
        <v>586</v>
      </c>
      <c r="B34" s="1" t="s">
        <v>260</v>
      </c>
      <c r="C34" s="1" t="s">
        <v>434</v>
      </c>
      <c r="D34" s="1" t="s">
        <v>261</v>
      </c>
      <c r="E34" s="1" t="s">
        <v>29</v>
      </c>
      <c r="G34" s="1" t="s">
        <v>153</v>
      </c>
    </row>
    <row r="35" spans="1:8" x14ac:dyDescent="0.2">
      <c r="A35" s="1" t="s">
        <v>587</v>
      </c>
      <c r="B35" s="1" t="s">
        <v>252</v>
      </c>
      <c r="C35" s="1" t="s">
        <v>430</v>
      </c>
      <c r="D35" s="1" t="s">
        <v>253</v>
      </c>
      <c r="E35" s="1" t="s">
        <v>29</v>
      </c>
      <c r="G35" s="1" t="s">
        <v>146</v>
      </c>
    </row>
    <row r="37" spans="1:8" x14ac:dyDescent="0.2">
      <c r="C37" s="1" t="s">
        <v>591</v>
      </c>
      <c r="D37" s="1" t="s">
        <v>585</v>
      </c>
    </row>
    <row r="38" spans="1:8" x14ac:dyDescent="0.2">
      <c r="A38" s="1">
        <v>1</v>
      </c>
      <c r="B38" s="1" t="s">
        <v>286</v>
      </c>
      <c r="C38" s="1" t="s">
        <v>434</v>
      </c>
      <c r="D38" s="1" t="s">
        <v>287</v>
      </c>
      <c r="E38" s="1" t="s">
        <v>30</v>
      </c>
      <c r="G38" s="1" t="s">
        <v>153</v>
      </c>
      <c r="H38" s="1" t="s">
        <v>570</v>
      </c>
    </row>
    <row r="39" spans="1:8" x14ac:dyDescent="0.2">
      <c r="A39" s="1">
        <v>2</v>
      </c>
      <c r="B39" s="1" t="s">
        <v>278</v>
      </c>
      <c r="C39" s="1" t="s">
        <v>442</v>
      </c>
      <c r="D39" s="1" t="s">
        <v>279</v>
      </c>
      <c r="E39" s="1" t="s">
        <v>30</v>
      </c>
      <c r="G39" s="1" t="s">
        <v>159</v>
      </c>
    </row>
    <row r="40" spans="1:8" x14ac:dyDescent="0.2">
      <c r="A40" s="1">
        <v>3</v>
      </c>
      <c r="B40" s="1" t="s">
        <v>282</v>
      </c>
      <c r="C40" s="1" t="s">
        <v>444</v>
      </c>
      <c r="D40" s="1" t="s">
        <v>283</v>
      </c>
      <c r="E40" s="1" t="s">
        <v>30</v>
      </c>
      <c r="G40" s="1" t="s">
        <v>159</v>
      </c>
    </row>
    <row r="41" spans="1:8" x14ac:dyDescent="0.2">
      <c r="A41" s="1">
        <v>4</v>
      </c>
      <c r="B41" s="1" t="s">
        <v>280</v>
      </c>
      <c r="C41" s="1" t="s">
        <v>443</v>
      </c>
      <c r="D41" s="1" t="s">
        <v>281</v>
      </c>
      <c r="E41" s="1" t="s">
        <v>30</v>
      </c>
      <c r="G41" s="1" t="s">
        <v>153</v>
      </c>
    </row>
    <row r="42" spans="1:8" x14ac:dyDescent="0.2">
      <c r="A42" s="1">
        <v>5</v>
      </c>
      <c r="B42" s="1" t="s">
        <v>284</v>
      </c>
      <c r="C42" s="1" t="s">
        <v>445</v>
      </c>
      <c r="D42" s="1" t="s">
        <v>285</v>
      </c>
      <c r="E42" s="1" t="s">
        <v>30</v>
      </c>
      <c r="G42" s="1" t="s">
        <v>159</v>
      </c>
    </row>
    <row r="43" spans="1:8" x14ac:dyDescent="0.2">
      <c r="A43" s="1">
        <v>6</v>
      </c>
      <c r="B43" s="1" t="s">
        <v>290</v>
      </c>
      <c r="C43" s="1" t="s">
        <v>447</v>
      </c>
      <c r="D43" s="1" t="s">
        <v>291</v>
      </c>
      <c r="E43" s="1" t="s">
        <v>30</v>
      </c>
      <c r="G43" s="1" t="s">
        <v>292</v>
      </c>
    </row>
    <row r="44" spans="1:8" x14ac:dyDescent="0.2">
      <c r="A44" s="1">
        <v>7</v>
      </c>
      <c r="B44" s="1" t="s">
        <v>288</v>
      </c>
      <c r="C44" s="1" t="s">
        <v>446</v>
      </c>
      <c r="D44" s="1" t="s">
        <v>289</v>
      </c>
      <c r="E44" s="1" t="s">
        <v>30</v>
      </c>
      <c r="G44" s="1" t="s">
        <v>153</v>
      </c>
    </row>
    <row r="45" spans="1:8" x14ac:dyDescent="0.2">
      <c r="A45" s="1" t="s">
        <v>586</v>
      </c>
      <c r="B45" s="1" t="s">
        <v>297</v>
      </c>
      <c r="C45" s="1" t="s">
        <v>449</v>
      </c>
      <c r="D45" s="1" t="s">
        <v>298</v>
      </c>
      <c r="E45" s="1" t="s">
        <v>30</v>
      </c>
      <c r="G45" s="1" t="s">
        <v>153</v>
      </c>
    </row>
    <row r="46" spans="1:8" x14ac:dyDescent="0.2">
      <c r="A46" s="1" t="s">
        <v>587</v>
      </c>
      <c r="B46" s="1" t="s">
        <v>536</v>
      </c>
      <c r="C46" s="1" t="s">
        <v>567</v>
      </c>
      <c r="D46" s="1" t="s">
        <v>537</v>
      </c>
      <c r="E46" s="1" t="s">
        <v>30</v>
      </c>
      <c r="G46" s="1" t="s">
        <v>153</v>
      </c>
    </row>
    <row r="48" spans="1:8" x14ac:dyDescent="0.2">
      <c r="C48" s="1" t="s">
        <v>592</v>
      </c>
      <c r="D48" s="1" t="s">
        <v>593</v>
      </c>
    </row>
    <row r="49" spans="1:8" x14ac:dyDescent="0.2">
      <c r="A49" s="1">
        <v>1</v>
      </c>
      <c r="B49" s="1" t="s">
        <v>309</v>
      </c>
      <c r="C49" s="1" t="s">
        <v>455</v>
      </c>
      <c r="D49" s="1" t="s">
        <v>310</v>
      </c>
      <c r="E49" s="1" t="s">
        <v>31</v>
      </c>
      <c r="G49" s="1" t="s">
        <v>124</v>
      </c>
      <c r="H49" s="1" t="s">
        <v>570</v>
      </c>
    </row>
    <row r="50" spans="1:8" x14ac:dyDescent="0.2">
      <c r="A50" s="1">
        <v>2</v>
      </c>
      <c r="B50" s="1" t="s">
        <v>311</v>
      </c>
      <c r="C50" s="1" t="s">
        <v>456</v>
      </c>
      <c r="D50" s="1" t="s">
        <v>312</v>
      </c>
      <c r="E50" s="1" t="s">
        <v>31</v>
      </c>
      <c r="G50" s="1" t="s">
        <v>124</v>
      </c>
    </row>
    <row r="51" spans="1:8" x14ac:dyDescent="0.2">
      <c r="A51" s="1">
        <v>3</v>
      </c>
      <c r="B51" s="1" t="s">
        <v>313</v>
      </c>
      <c r="C51" s="1" t="s">
        <v>457</v>
      </c>
      <c r="D51" s="1" t="s">
        <v>314</v>
      </c>
      <c r="E51" s="1" t="s">
        <v>31</v>
      </c>
      <c r="G51" s="1" t="s">
        <v>153</v>
      </c>
    </row>
    <row r="52" spans="1:8" x14ac:dyDescent="0.2">
      <c r="A52" s="1">
        <v>4</v>
      </c>
      <c r="B52" s="1" t="s">
        <v>508</v>
      </c>
      <c r="C52" s="1" t="s">
        <v>556</v>
      </c>
      <c r="D52" s="1" t="s">
        <v>509</v>
      </c>
      <c r="E52" s="1" t="s">
        <v>31</v>
      </c>
      <c r="G52" s="1" t="s">
        <v>124</v>
      </c>
    </row>
    <row r="53" spans="1:8" x14ac:dyDescent="0.2">
      <c r="A53" s="1">
        <v>5</v>
      </c>
      <c r="B53" s="1" t="s">
        <v>315</v>
      </c>
      <c r="C53" s="1" t="s">
        <v>458</v>
      </c>
      <c r="D53" s="1" t="s">
        <v>316</v>
      </c>
      <c r="E53" s="1" t="s">
        <v>31</v>
      </c>
      <c r="G53" s="1" t="s">
        <v>178</v>
      </c>
    </row>
    <row r="54" spans="1:8" x14ac:dyDescent="0.2">
      <c r="A54" s="1">
        <v>6</v>
      </c>
      <c r="B54" s="1" t="s">
        <v>321</v>
      </c>
      <c r="C54" s="1" t="s">
        <v>461</v>
      </c>
      <c r="D54" s="1" t="s">
        <v>322</v>
      </c>
      <c r="E54" s="1" t="s">
        <v>31</v>
      </c>
      <c r="G54" s="1" t="s">
        <v>292</v>
      </c>
      <c r="H54" s="1" t="s">
        <v>582</v>
      </c>
    </row>
    <row r="55" spans="1:8" x14ac:dyDescent="0.2">
      <c r="A55" s="1">
        <v>7</v>
      </c>
      <c r="B55" s="1" t="s">
        <v>317</v>
      </c>
      <c r="C55" s="1" t="s">
        <v>459</v>
      </c>
      <c r="D55" s="1" t="s">
        <v>318</v>
      </c>
      <c r="E55" s="1" t="s">
        <v>31</v>
      </c>
      <c r="G55" s="1" t="s">
        <v>133</v>
      </c>
    </row>
    <row r="57" spans="1:8" x14ac:dyDescent="0.2">
      <c r="C57" s="1" t="s">
        <v>594</v>
      </c>
      <c r="D57" s="1" t="s">
        <v>585</v>
      </c>
    </row>
    <row r="58" spans="1:8" x14ac:dyDescent="0.2">
      <c r="A58" s="1">
        <v>1</v>
      </c>
      <c r="B58" s="1" t="s">
        <v>331</v>
      </c>
      <c r="C58" s="1" t="s">
        <v>465</v>
      </c>
      <c r="D58" s="1" t="s">
        <v>332</v>
      </c>
      <c r="E58" s="1" t="s">
        <v>32</v>
      </c>
      <c r="G58" s="1" t="s">
        <v>133</v>
      </c>
      <c r="H58" s="1" t="s">
        <v>570</v>
      </c>
    </row>
    <row r="59" spans="1:8" x14ac:dyDescent="0.2">
      <c r="A59" s="1">
        <v>2</v>
      </c>
      <c r="B59" s="1" t="s">
        <v>327</v>
      </c>
      <c r="C59" s="1" t="s">
        <v>464</v>
      </c>
      <c r="D59" s="1" t="s">
        <v>328</v>
      </c>
      <c r="E59" s="1" t="s">
        <v>32</v>
      </c>
      <c r="G59" s="1" t="s">
        <v>153</v>
      </c>
    </row>
    <row r="60" spans="1:8" x14ac:dyDescent="0.2">
      <c r="A60" s="1">
        <v>3</v>
      </c>
      <c r="B60" s="1" t="s">
        <v>333</v>
      </c>
      <c r="C60" s="1" t="s">
        <v>466</v>
      </c>
      <c r="D60" s="1" t="s">
        <v>334</v>
      </c>
      <c r="E60" s="1" t="s">
        <v>32</v>
      </c>
      <c r="G60" s="1" t="s">
        <v>124</v>
      </c>
      <c r="H60" s="1" t="s">
        <v>581</v>
      </c>
    </row>
    <row r="61" spans="1:8" x14ac:dyDescent="0.2">
      <c r="A61" s="1">
        <v>4</v>
      </c>
      <c r="B61" s="1" t="s">
        <v>329</v>
      </c>
      <c r="C61" s="1" t="s">
        <v>455</v>
      </c>
      <c r="D61" s="1" t="s">
        <v>330</v>
      </c>
      <c r="E61" s="1" t="s">
        <v>32</v>
      </c>
      <c r="G61" s="1" t="s">
        <v>124</v>
      </c>
      <c r="H61" s="1" t="s">
        <v>583</v>
      </c>
    </row>
    <row r="62" spans="1:8" x14ac:dyDescent="0.2">
      <c r="A62" s="1">
        <v>5</v>
      </c>
      <c r="B62" s="1" t="s">
        <v>335</v>
      </c>
      <c r="C62" s="1" t="s">
        <v>455</v>
      </c>
      <c r="D62" s="1" t="s">
        <v>336</v>
      </c>
      <c r="E62" s="1" t="s">
        <v>32</v>
      </c>
      <c r="G62" s="1" t="s">
        <v>124</v>
      </c>
      <c r="H62" s="1" t="s">
        <v>583</v>
      </c>
    </row>
    <row r="63" spans="1:8" x14ac:dyDescent="0.2">
      <c r="A63" s="1">
        <v>6</v>
      </c>
      <c r="B63" s="1" t="s">
        <v>341</v>
      </c>
      <c r="C63" s="1" t="s">
        <v>469</v>
      </c>
      <c r="D63" s="1" t="s">
        <v>342</v>
      </c>
      <c r="E63" s="1" t="s">
        <v>32</v>
      </c>
      <c r="G63" s="1" t="s">
        <v>124</v>
      </c>
    </row>
    <row r="64" spans="1:8" x14ac:dyDescent="0.2">
      <c r="A64" s="1">
        <v>7</v>
      </c>
      <c r="B64" s="1" t="s">
        <v>345</v>
      </c>
      <c r="C64" s="1" t="s">
        <v>471</v>
      </c>
      <c r="D64" s="1" t="s">
        <v>346</v>
      </c>
      <c r="E64" s="1" t="s">
        <v>32</v>
      </c>
      <c r="G64" s="1" t="s">
        <v>162</v>
      </c>
    </row>
    <row r="65" spans="1:8" x14ac:dyDescent="0.2">
      <c r="A65" s="1" t="s">
        <v>586</v>
      </c>
      <c r="B65" s="1" t="s">
        <v>339</v>
      </c>
      <c r="C65" s="1" t="s">
        <v>468</v>
      </c>
      <c r="D65" s="1" t="s">
        <v>340</v>
      </c>
      <c r="E65" s="1" t="s">
        <v>32</v>
      </c>
      <c r="G65" s="1" t="s">
        <v>124</v>
      </c>
    </row>
    <row r="66" spans="1:8" x14ac:dyDescent="0.2">
      <c r="A66" s="1" t="s">
        <v>587</v>
      </c>
      <c r="B66" s="1" t="s">
        <v>337</v>
      </c>
      <c r="C66" s="1" t="s">
        <v>467</v>
      </c>
      <c r="D66" s="1" t="s">
        <v>338</v>
      </c>
      <c r="E66" s="1" t="s">
        <v>32</v>
      </c>
      <c r="G66" s="1" t="s">
        <v>133</v>
      </c>
    </row>
    <row r="68" spans="1:8" x14ac:dyDescent="0.2">
      <c r="C68" s="1" t="s">
        <v>595</v>
      </c>
      <c r="D68" s="1" t="s">
        <v>596</v>
      </c>
    </row>
    <row r="69" spans="1:8" x14ac:dyDescent="0.2">
      <c r="A69" s="1">
        <v>1</v>
      </c>
      <c r="B69" s="1" t="s">
        <v>365</v>
      </c>
      <c r="C69" s="1" t="s">
        <v>457</v>
      </c>
      <c r="D69" s="1" t="s">
        <v>366</v>
      </c>
      <c r="E69" s="1" t="s">
        <v>33</v>
      </c>
      <c r="G69" s="1" t="s">
        <v>153</v>
      </c>
      <c r="H69" s="1" t="s">
        <v>570</v>
      </c>
    </row>
    <row r="70" spans="1:8" x14ac:dyDescent="0.2">
      <c r="A70" s="1">
        <v>2</v>
      </c>
      <c r="B70" s="1" t="s">
        <v>498</v>
      </c>
      <c r="C70" s="1" t="s">
        <v>551</v>
      </c>
      <c r="D70" s="1" t="s">
        <v>499</v>
      </c>
      <c r="E70" s="1" t="s">
        <v>33</v>
      </c>
      <c r="G70" s="1" t="s">
        <v>165</v>
      </c>
    </row>
    <row r="71" spans="1:8" x14ac:dyDescent="0.2">
      <c r="A71" s="1">
        <v>3</v>
      </c>
      <c r="B71" s="1" t="s">
        <v>363</v>
      </c>
      <c r="C71" s="1" t="s">
        <v>480</v>
      </c>
      <c r="D71" s="1" t="s">
        <v>364</v>
      </c>
      <c r="E71" s="1" t="s">
        <v>33</v>
      </c>
      <c r="G71" s="1" t="s">
        <v>124</v>
      </c>
    </row>
    <row r="73" spans="1:8" x14ac:dyDescent="0.2">
      <c r="C73" s="1" t="s">
        <v>597</v>
      </c>
      <c r="D73" s="1" t="s">
        <v>598</v>
      </c>
    </row>
    <row r="74" spans="1:8" x14ac:dyDescent="0.2">
      <c r="A74" s="1">
        <v>1</v>
      </c>
      <c r="B74" s="1" t="s">
        <v>367</v>
      </c>
      <c r="C74" s="1" t="s">
        <v>481</v>
      </c>
      <c r="D74" s="1" t="s">
        <v>368</v>
      </c>
      <c r="E74" s="1" t="s">
        <v>109</v>
      </c>
      <c r="G74" s="1" t="s">
        <v>127</v>
      </c>
      <c r="H74" s="1" t="s">
        <v>570</v>
      </c>
    </row>
    <row r="75" spans="1:8" x14ac:dyDescent="0.2">
      <c r="A75" s="1">
        <v>2</v>
      </c>
      <c r="B75" s="1" t="s">
        <v>375</v>
      </c>
      <c r="C75" s="1" t="s">
        <v>554</v>
      </c>
      <c r="D75" s="1" t="s">
        <v>376</v>
      </c>
      <c r="E75" s="1" t="s">
        <v>109</v>
      </c>
      <c r="G75" s="1" t="s">
        <v>124</v>
      </c>
    </row>
  </sheetData>
  <sheetProtection sheet="1" objects="1" scenarios="1"/>
  <mergeCells count="3">
    <mergeCell ref="B3:D3"/>
    <mergeCell ref="A1:H1"/>
    <mergeCell ref="E3:F3"/>
  </mergeCells>
  <phoneticPr fontId="0" type="noConversion"/>
  <printOptions gridLines="1"/>
  <pageMargins left="0.19685039370078741" right="0.19685039370078741" top="0.98425196850393704" bottom="0.98425196850393704" header="0.51181102362204722" footer="0.51181102362204722"/>
  <pageSetup paperSize="9"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vaardiging">
                <anchor moveWithCells="1" sizeWithCells="1">
                  <from>
                    <xdr:col>6</xdr:col>
                    <xdr:colOff>1276350</xdr:colOff>
                    <xdr:row>2</xdr:row>
                    <xdr:rowOff>9525</xdr:rowOff>
                  </from>
                  <to>
                    <xdr:col>7</xdr:col>
                    <xdr:colOff>2000250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9">
    <pageSetUpPr fitToPage="1"/>
  </sheetPr>
  <dimension ref="A1:BN42"/>
  <sheetViews>
    <sheetView workbookViewId="0">
      <pane xSplit="5" ySplit="8" topLeftCell="G9" activePane="bottomRight" state="frozen"/>
      <selection activeCell="C5" sqref="C5:E5"/>
      <selection pane="topRight" activeCell="C5" sqref="C5:E5"/>
      <selection pane="bottomLeft" activeCell="C5" sqref="C5:E5"/>
      <selection pane="bottomRight" activeCell="BN19" sqref="BN19"/>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hidden="1"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5.5703125" style="6"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95"/>
      <c r="B2" s="95"/>
      <c r="C2" s="95">
        <v>1</v>
      </c>
      <c r="D2" s="95">
        <f>FLOOR((C2+3)/4,1)</f>
        <v>1</v>
      </c>
      <c r="E2" s="95"/>
      <c r="F2" s="95"/>
      <c r="G2" s="67"/>
      <c r="H2" s="67">
        <v>192</v>
      </c>
      <c r="I2" s="69">
        <v>190</v>
      </c>
      <c r="J2" s="69">
        <f>H2+I2</f>
        <v>382</v>
      </c>
      <c r="K2" s="69"/>
      <c r="L2" s="69"/>
      <c r="M2" s="69"/>
      <c r="N2" s="79">
        <v>1</v>
      </c>
      <c r="O2" s="72"/>
      <c r="P2" s="72">
        <v>193</v>
      </c>
      <c r="Q2" s="72">
        <v>193</v>
      </c>
      <c r="R2" s="72">
        <f>P2+Q2</f>
        <v>386</v>
      </c>
      <c r="S2" s="72"/>
      <c r="T2" s="72"/>
      <c r="U2" s="72"/>
      <c r="V2" s="80">
        <v>2</v>
      </c>
      <c r="W2" s="75"/>
      <c r="X2" s="75">
        <v>198</v>
      </c>
      <c r="Y2" s="75">
        <v>198</v>
      </c>
      <c r="Z2" s="75">
        <f>X2+Y2</f>
        <v>396</v>
      </c>
      <c r="AA2" s="75"/>
      <c r="AB2" s="75"/>
      <c r="AC2" s="75"/>
      <c r="AD2" s="81">
        <v>3</v>
      </c>
      <c r="AE2" s="72"/>
      <c r="AF2" s="72">
        <v>177</v>
      </c>
      <c r="AG2" s="72">
        <v>177</v>
      </c>
      <c r="AH2" s="72">
        <f>AF2+AG2</f>
        <v>354</v>
      </c>
      <c r="AI2" s="72"/>
      <c r="AJ2" s="72"/>
      <c r="AK2" s="72"/>
      <c r="AL2" s="80">
        <v>4</v>
      </c>
      <c r="AM2" s="75"/>
      <c r="AN2" s="75">
        <v>178</v>
      </c>
      <c r="AO2" s="75">
        <v>178</v>
      </c>
      <c r="AP2" s="75">
        <f>AN2+AO2</f>
        <v>356</v>
      </c>
      <c r="AQ2" s="75"/>
      <c r="AR2" s="75"/>
      <c r="AS2" s="75"/>
      <c r="AT2" s="81">
        <v>5</v>
      </c>
      <c r="AU2" s="72"/>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N2" s="12"/>
    </row>
    <row r="3" spans="1:66" x14ac:dyDescent="0.2">
      <c r="A3" s="115" t="s">
        <v>9</v>
      </c>
      <c r="B3" s="116"/>
      <c r="C3" s="117" t="str">
        <f>Instellingen!B3</f>
        <v>Kring NVF</v>
      </c>
      <c r="D3" s="118"/>
      <c r="E3" s="119"/>
      <c r="F3" s="115" t="s">
        <v>43</v>
      </c>
      <c r="G3" s="120"/>
      <c r="H3" s="120"/>
      <c r="I3" s="120"/>
      <c r="J3" s="120"/>
      <c r="K3" s="120"/>
      <c r="L3" s="120"/>
      <c r="M3" s="120"/>
      <c r="N3" s="116"/>
      <c r="O3" s="121">
        <v>7</v>
      </c>
      <c r="P3" s="122"/>
      <c r="Q3" s="122"/>
      <c r="R3" s="122"/>
      <c r="S3" s="122"/>
      <c r="T3" s="122"/>
      <c r="U3" s="122"/>
      <c r="V3" s="123"/>
      <c r="W3" s="124"/>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6"/>
      <c r="BC3" s="115" t="s">
        <v>41</v>
      </c>
      <c r="BD3" s="120"/>
      <c r="BE3" s="120"/>
      <c r="BF3" s="120"/>
      <c r="BG3" s="120"/>
      <c r="BH3" s="120"/>
      <c r="BI3" s="120"/>
      <c r="BJ3" s="120"/>
      <c r="BK3" s="116"/>
      <c r="BL3" s="23">
        <f>Instellingen!B6</f>
        <v>3</v>
      </c>
      <c r="BM3" s="124"/>
      <c r="BN3" s="125"/>
    </row>
    <row r="4" spans="1:66" x14ac:dyDescent="0.2">
      <c r="A4" s="115" t="s">
        <v>10</v>
      </c>
      <c r="B4" s="116"/>
      <c r="C4" s="133" t="s">
        <v>27</v>
      </c>
      <c r="D4" s="118"/>
      <c r="E4" s="119"/>
      <c r="F4" s="115" t="s">
        <v>72</v>
      </c>
      <c r="G4" s="120"/>
      <c r="H4" s="120"/>
      <c r="I4" s="120"/>
      <c r="J4" s="120"/>
      <c r="K4" s="120"/>
      <c r="L4" s="120"/>
      <c r="M4" s="120"/>
      <c r="N4" s="116"/>
      <c r="O4" s="134">
        <f>Instellingen!B7</f>
        <v>1</v>
      </c>
      <c r="P4" s="135"/>
      <c r="Q4" s="135"/>
      <c r="R4" s="135"/>
      <c r="S4" s="135"/>
      <c r="T4" s="135"/>
      <c r="U4" s="135"/>
      <c r="V4" s="136"/>
      <c r="W4" s="127"/>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9"/>
      <c r="BC4" s="115"/>
      <c r="BD4" s="120"/>
      <c r="BE4" s="120"/>
      <c r="BF4" s="120"/>
      <c r="BG4" s="120"/>
      <c r="BH4" s="120"/>
      <c r="BI4" s="120"/>
      <c r="BJ4" s="120"/>
      <c r="BK4" s="116"/>
      <c r="BL4" s="23"/>
      <c r="BM4" s="127"/>
      <c r="BN4" s="128"/>
    </row>
    <row r="5" spans="1:66" x14ac:dyDescent="0.2">
      <c r="A5" s="115" t="s">
        <v>11</v>
      </c>
      <c r="B5" s="116"/>
      <c r="C5" s="133"/>
      <c r="D5" s="118"/>
      <c r="E5" s="119"/>
      <c r="F5" s="115" t="s">
        <v>12</v>
      </c>
      <c r="G5" s="120"/>
      <c r="H5" s="120"/>
      <c r="I5" s="120"/>
      <c r="J5" s="120"/>
      <c r="K5" s="120"/>
      <c r="L5" s="120"/>
      <c r="M5" s="120"/>
      <c r="N5" s="116"/>
      <c r="O5" s="134">
        <f>Instellingen!B5</f>
        <v>99</v>
      </c>
      <c r="P5" s="135"/>
      <c r="Q5" s="135"/>
      <c r="R5" s="135"/>
      <c r="S5" s="135"/>
      <c r="T5" s="135"/>
      <c r="U5" s="135"/>
      <c r="V5" s="136"/>
      <c r="W5" s="130"/>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2"/>
      <c r="BC5" s="115" t="s">
        <v>13</v>
      </c>
      <c r="BD5" s="120"/>
      <c r="BE5" s="120"/>
      <c r="BF5" s="120"/>
      <c r="BG5" s="120"/>
      <c r="BH5" s="120"/>
      <c r="BI5" s="120"/>
      <c r="BJ5" s="120"/>
      <c r="BK5" s="116"/>
      <c r="BL5" s="9">
        <v>2</v>
      </c>
      <c r="BM5" s="127"/>
      <c r="BN5" s="128"/>
    </row>
    <row r="6" spans="1:66" ht="12.75" customHeight="1" x14ac:dyDescent="0.2">
      <c r="A6" s="137"/>
      <c r="B6" s="137"/>
      <c r="C6" s="137"/>
      <c r="D6" s="137"/>
      <c r="E6" s="13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92" t="s">
        <v>35</v>
      </c>
      <c r="BJ6" s="94"/>
      <c r="BK6" s="93"/>
      <c r="BL6" s="33">
        <v>180</v>
      </c>
      <c r="BM6" s="127"/>
      <c r="BN6" s="128"/>
    </row>
    <row r="7" spans="1:66" ht="12.75" customHeight="1" x14ac:dyDescent="0.2">
      <c r="A7" s="139"/>
      <c r="B7" s="139"/>
      <c r="C7" s="139"/>
      <c r="D7" s="139"/>
      <c r="E7" s="140"/>
      <c r="F7" s="66" t="s">
        <v>15</v>
      </c>
      <c r="G7" s="150" t="str">
        <f>Instellingen!C36</f>
        <v>06 jun 2022</v>
      </c>
      <c r="H7" s="151"/>
      <c r="I7" s="151"/>
      <c r="J7" s="151"/>
      <c r="K7" s="151"/>
      <c r="L7" s="151"/>
      <c r="M7" s="151"/>
      <c r="N7" s="152"/>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130"/>
      <c r="BN7" s="131"/>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8" t="s">
        <v>97</v>
      </c>
      <c r="BN8" s="2" t="s">
        <v>6</v>
      </c>
    </row>
    <row r="9" spans="1:66" x14ac:dyDescent="0.2">
      <c r="A9" s="6">
        <v>1</v>
      </c>
      <c r="B9" s="6" t="s">
        <v>122</v>
      </c>
      <c r="C9" s="6" t="s">
        <v>377</v>
      </c>
      <c r="D9" s="6" t="s">
        <v>123</v>
      </c>
      <c r="E9" s="6" t="s">
        <v>27</v>
      </c>
      <c r="F9" s="6" t="s">
        <v>124</v>
      </c>
      <c r="G9" s="68">
        <v>5</v>
      </c>
      <c r="H9" s="68">
        <v>207</v>
      </c>
      <c r="I9" s="68">
        <v>0</v>
      </c>
      <c r="J9" s="69">
        <f t="shared" ref="J9:J42" si="0">H9+I9</f>
        <v>207</v>
      </c>
      <c r="K9" s="68">
        <v>6.5</v>
      </c>
      <c r="L9" s="68">
        <v>7</v>
      </c>
      <c r="M9" s="68">
        <v>1</v>
      </c>
      <c r="N9" s="70">
        <v>1</v>
      </c>
      <c r="O9" s="71">
        <v>3</v>
      </c>
      <c r="P9" s="71">
        <v>207.5</v>
      </c>
      <c r="Q9" s="71">
        <v>0</v>
      </c>
      <c r="R9" s="72">
        <f t="shared" ref="R9:R42" si="1">P9+Q9</f>
        <v>207.5</v>
      </c>
      <c r="S9" s="71">
        <v>7</v>
      </c>
      <c r="T9" s="71">
        <v>6.5</v>
      </c>
      <c r="U9" s="71">
        <v>1</v>
      </c>
      <c r="V9" s="73">
        <v>1</v>
      </c>
      <c r="Z9" s="75">
        <f t="shared" ref="Z9:Z42" si="2">X9+Y9</f>
        <v>0</v>
      </c>
      <c r="AD9" s="76">
        <v>99</v>
      </c>
      <c r="BC9" s="12">
        <f t="shared" ref="BC9:BC42" si="3">N9+V9+AD9+AL9+AT9+BB9</f>
        <v>101</v>
      </c>
      <c r="BD9" s="12">
        <f t="shared" ref="BD9:BD42" si="4">J9+R9+Z9+AH9+AP9+AX9</f>
        <v>414.5</v>
      </c>
      <c r="BE9" s="38">
        <f>IF($O$4&gt;0,(LARGE(($N9,$V9,$AD9,$AL9,$AT9,$BB9),1)),"0")</f>
        <v>99</v>
      </c>
      <c r="BF9"/>
      <c r="BG9" s="12">
        <v>0</v>
      </c>
      <c r="BH9" s="12">
        <v>0</v>
      </c>
      <c r="BI9" s="38">
        <f t="shared" ref="BI9:BI42" si="5">BC9-BE9-BF9</f>
        <v>2</v>
      </c>
      <c r="BJ9" s="12">
        <f t="shared" ref="BJ9:BJ42" si="6">BD9-BG9-BH9</f>
        <v>414.5</v>
      </c>
      <c r="BK9" s="6">
        <v>1</v>
      </c>
      <c r="BN9" s="111" t="s">
        <v>570</v>
      </c>
    </row>
    <row r="10" spans="1:66" x14ac:dyDescent="0.2">
      <c r="A10" s="6">
        <v>2</v>
      </c>
      <c r="B10" s="6" t="s">
        <v>131</v>
      </c>
      <c r="C10" s="6" t="s">
        <v>380</v>
      </c>
      <c r="D10" s="6" t="s">
        <v>132</v>
      </c>
      <c r="E10" s="6" t="s">
        <v>27</v>
      </c>
      <c r="F10" s="6" t="s">
        <v>133</v>
      </c>
      <c r="G10" s="68">
        <v>5</v>
      </c>
      <c r="H10" s="68">
        <v>201.5</v>
      </c>
      <c r="I10" s="68">
        <v>0</v>
      </c>
      <c r="J10" s="69">
        <f t="shared" si="0"/>
        <v>201.5</v>
      </c>
      <c r="K10" s="68">
        <v>6.5</v>
      </c>
      <c r="L10" s="68">
        <v>6.5</v>
      </c>
      <c r="M10" s="68">
        <v>4</v>
      </c>
      <c r="N10" s="70">
        <v>4</v>
      </c>
      <c r="O10" s="71">
        <v>3</v>
      </c>
      <c r="P10" s="71">
        <v>200</v>
      </c>
      <c r="Q10" s="71">
        <v>0</v>
      </c>
      <c r="R10" s="72">
        <f t="shared" si="1"/>
        <v>200</v>
      </c>
      <c r="S10" s="71">
        <v>7</v>
      </c>
      <c r="T10" s="71">
        <v>6.5</v>
      </c>
      <c r="U10" s="71">
        <v>2</v>
      </c>
      <c r="V10" s="73">
        <v>2</v>
      </c>
      <c r="W10" s="74">
        <v>1</v>
      </c>
      <c r="X10" s="74">
        <v>209.5</v>
      </c>
      <c r="Z10" s="75">
        <f t="shared" si="2"/>
        <v>209.5</v>
      </c>
      <c r="AA10" s="74">
        <v>7</v>
      </c>
      <c r="AB10" s="74">
        <v>8</v>
      </c>
      <c r="AC10" s="74">
        <v>2</v>
      </c>
      <c r="AD10" s="76">
        <v>2</v>
      </c>
      <c r="BC10" s="12">
        <f t="shared" si="3"/>
        <v>8</v>
      </c>
      <c r="BD10" s="12">
        <f t="shared" si="4"/>
        <v>611</v>
      </c>
      <c r="BE10" s="38">
        <f>IF($O$4&gt;0,(LARGE(($N10,$V10,$AD10,$AL10,$AT10,$BB10),1)),"0")</f>
        <v>4</v>
      </c>
      <c r="BF10"/>
      <c r="BG10" s="12">
        <v>201.5</v>
      </c>
      <c r="BH10" s="12">
        <v>0</v>
      </c>
      <c r="BI10" s="38">
        <f t="shared" si="5"/>
        <v>4</v>
      </c>
      <c r="BJ10" s="12">
        <f t="shared" si="6"/>
        <v>409.5</v>
      </c>
      <c r="BK10" s="6">
        <v>2</v>
      </c>
    </row>
    <row r="11" spans="1:66" x14ac:dyDescent="0.2">
      <c r="A11" s="6">
        <v>3</v>
      </c>
      <c r="B11" s="6" t="s">
        <v>168</v>
      </c>
      <c r="C11" s="6" t="s">
        <v>394</v>
      </c>
      <c r="D11" s="6" t="s">
        <v>169</v>
      </c>
      <c r="E11" s="6" t="s">
        <v>27</v>
      </c>
      <c r="F11" s="6" t="s">
        <v>153</v>
      </c>
      <c r="G11" s="68">
        <v>5</v>
      </c>
      <c r="H11" s="68">
        <v>189.5</v>
      </c>
      <c r="I11" s="68">
        <v>0</v>
      </c>
      <c r="J11" s="69">
        <f t="shared" si="0"/>
        <v>189.5</v>
      </c>
      <c r="K11" s="68">
        <v>6</v>
      </c>
      <c r="L11" s="68">
        <v>6.5</v>
      </c>
      <c r="M11" s="68">
        <v>18</v>
      </c>
      <c r="N11" s="70">
        <v>18</v>
      </c>
      <c r="O11" s="71">
        <v>3</v>
      </c>
      <c r="P11" s="71">
        <v>199</v>
      </c>
      <c r="Q11" s="71">
        <v>0</v>
      </c>
      <c r="R11" s="72">
        <f t="shared" si="1"/>
        <v>199</v>
      </c>
      <c r="S11" s="71">
        <v>6.5</v>
      </c>
      <c r="T11" s="71">
        <v>6.5</v>
      </c>
      <c r="U11" s="71">
        <v>4</v>
      </c>
      <c r="V11" s="73">
        <v>4</v>
      </c>
      <c r="W11" s="74">
        <v>1</v>
      </c>
      <c r="X11" s="74">
        <v>208.5</v>
      </c>
      <c r="Z11" s="75">
        <f t="shared" si="2"/>
        <v>208.5</v>
      </c>
      <c r="AA11" s="74">
        <v>7</v>
      </c>
      <c r="AB11" s="74">
        <v>7.5</v>
      </c>
      <c r="AC11" s="74">
        <v>3</v>
      </c>
      <c r="AD11" s="76">
        <v>3</v>
      </c>
      <c r="BC11" s="12">
        <f t="shared" si="3"/>
        <v>25</v>
      </c>
      <c r="BD11" s="12">
        <f t="shared" si="4"/>
        <v>597</v>
      </c>
      <c r="BE11" s="38">
        <f>IF($O$4&gt;0,(LARGE(($N11,$V11,$AD11,$AL11,$AT11,$BB11),1)),"0")</f>
        <v>18</v>
      </c>
      <c r="BF11"/>
      <c r="BG11" s="12">
        <v>189.5</v>
      </c>
      <c r="BH11" s="12">
        <v>0</v>
      </c>
      <c r="BI11" s="38">
        <f t="shared" si="5"/>
        <v>7</v>
      </c>
      <c r="BJ11" s="12">
        <f t="shared" si="6"/>
        <v>407.5</v>
      </c>
      <c r="BK11" s="6">
        <v>3</v>
      </c>
    </row>
    <row r="12" spans="1:66" x14ac:dyDescent="0.2">
      <c r="A12" s="6">
        <v>4</v>
      </c>
      <c r="B12" s="6" t="s">
        <v>128</v>
      </c>
      <c r="C12" s="6" t="s">
        <v>379</v>
      </c>
      <c r="D12" s="6" t="s">
        <v>129</v>
      </c>
      <c r="E12" s="6" t="s">
        <v>27</v>
      </c>
      <c r="F12" s="6" t="s">
        <v>130</v>
      </c>
      <c r="G12" s="68">
        <v>5</v>
      </c>
      <c r="H12" s="68">
        <v>203</v>
      </c>
      <c r="I12" s="68">
        <v>0</v>
      </c>
      <c r="J12" s="69">
        <f t="shared" si="0"/>
        <v>203</v>
      </c>
      <c r="K12" s="68">
        <v>6</v>
      </c>
      <c r="L12" s="68">
        <v>6.5</v>
      </c>
      <c r="M12" s="68">
        <v>3</v>
      </c>
      <c r="N12" s="70">
        <v>3</v>
      </c>
      <c r="O12" s="71">
        <v>3</v>
      </c>
      <c r="P12" s="71">
        <v>198.5</v>
      </c>
      <c r="Q12" s="71">
        <v>0</v>
      </c>
      <c r="R12" s="72">
        <f t="shared" si="1"/>
        <v>198.5</v>
      </c>
      <c r="S12" s="71">
        <v>6</v>
      </c>
      <c r="T12" s="71">
        <v>6.5</v>
      </c>
      <c r="U12" s="71">
        <v>5</v>
      </c>
      <c r="V12" s="73">
        <v>5</v>
      </c>
      <c r="Z12" s="75">
        <f t="shared" si="2"/>
        <v>0</v>
      </c>
      <c r="AD12" s="76">
        <v>99</v>
      </c>
      <c r="BC12" s="12">
        <f t="shared" si="3"/>
        <v>107</v>
      </c>
      <c r="BD12" s="12">
        <f t="shared" si="4"/>
        <v>401.5</v>
      </c>
      <c r="BE12" s="38">
        <f>IF($O$4&gt;0,(LARGE(($N12,$V12,$AD12,$AL12,$AT12,$BB12),1)),"0")</f>
        <v>99</v>
      </c>
      <c r="BF12"/>
      <c r="BG12" s="12">
        <v>0</v>
      </c>
      <c r="BH12" s="12">
        <v>0</v>
      </c>
      <c r="BI12" s="38">
        <f t="shared" si="5"/>
        <v>8</v>
      </c>
      <c r="BJ12" s="12">
        <f t="shared" si="6"/>
        <v>401.5</v>
      </c>
      <c r="BK12" s="6">
        <v>4</v>
      </c>
    </row>
    <row r="13" spans="1:66" x14ac:dyDescent="0.2">
      <c r="A13" s="6">
        <v>5</v>
      </c>
      <c r="B13" s="6" t="s">
        <v>141</v>
      </c>
      <c r="C13" s="6" t="s">
        <v>384</v>
      </c>
      <c r="D13" s="6" t="s">
        <v>142</v>
      </c>
      <c r="E13" s="6" t="s">
        <v>27</v>
      </c>
      <c r="F13" s="6" t="s">
        <v>143</v>
      </c>
      <c r="G13" s="68">
        <v>5</v>
      </c>
      <c r="H13" s="68">
        <v>198</v>
      </c>
      <c r="I13" s="68">
        <v>0</v>
      </c>
      <c r="J13" s="69">
        <f t="shared" si="0"/>
        <v>198</v>
      </c>
      <c r="K13" s="68">
        <v>6.5</v>
      </c>
      <c r="L13" s="68">
        <v>7</v>
      </c>
      <c r="M13" s="68">
        <v>8</v>
      </c>
      <c r="N13" s="70">
        <v>8</v>
      </c>
      <c r="O13" s="71">
        <v>3</v>
      </c>
      <c r="P13" s="71">
        <v>191</v>
      </c>
      <c r="Q13" s="71">
        <v>0</v>
      </c>
      <c r="R13" s="72">
        <f t="shared" si="1"/>
        <v>191</v>
      </c>
      <c r="S13" s="71">
        <v>6</v>
      </c>
      <c r="T13" s="71">
        <v>6</v>
      </c>
      <c r="U13" s="71">
        <v>12</v>
      </c>
      <c r="V13" s="73">
        <v>12</v>
      </c>
      <c r="W13" s="74">
        <v>1</v>
      </c>
      <c r="X13" s="74">
        <v>213</v>
      </c>
      <c r="Z13" s="75">
        <f t="shared" si="2"/>
        <v>213</v>
      </c>
      <c r="AA13" s="74">
        <v>7</v>
      </c>
      <c r="AB13" s="74">
        <v>7</v>
      </c>
      <c r="AC13" s="74">
        <v>1</v>
      </c>
      <c r="AD13" s="76">
        <v>1</v>
      </c>
      <c r="BC13" s="12">
        <f t="shared" si="3"/>
        <v>21</v>
      </c>
      <c r="BD13" s="12">
        <f t="shared" si="4"/>
        <v>602</v>
      </c>
      <c r="BE13" s="38">
        <f>IF($O$4&gt;0,(LARGE(($N13,$V13,$AD13,$AL13,$AT13,$BB13),1)),"0")</f>
        <v>12</v>
      </c>
      <c r="BF13"/>
      <c r="BG13" s="12">
        <v>191</v>
      </c>
      <c r="BH13" s="12">
        <v>0</v>
      </c>
      <c r="BI13" s="38">
        <f t="shared" si="5"/>
        <v>9</v>
      </c>
      <c r="BJ13" s="12">
        <f t="shared" si="6"/>
        <v>411</v>
      </c>
      <c r="BK13" s="6">
        <v>5</v>
      </c>
    </row>
    <row r="14" spans="1:66" x14ac:dyDescent="0.2">
      <c r="A14" s="6">
        <v>6</v>
      </c>
      <c r="B14" s="6" t="s">
        <v>125</v>
      </c>
      <c r="C14" s="6" t="s">
        <v>378</v>
      </c>
      <c r="D14" s="6" t="s">
        <v>126</v>
      </c>
      <c r="E14" s="6" t="s">
        <v>27</v>
      </c>
      <c r="F14" s="6" t="s">
        <v>127</v>
      </c>
      <c r="G14" s="68">
        <v>5</v>
      </c>
      <c r="H14" s="68">
        <v>206</v>
      </c>
      <c r="I14" s="68">
        <v>0</v>
      </c>
      <c r="J14" s="69">
        <f t="shared" si="0"/>
        <v>206</v>
      </c>
      <c r="K14" s="68">
        <v>6</v>
      </c>
      <c r="L14" s="68">
        <v>7</v>
      </c>
      <c r="M14" s="68">
        <v>2</v>
      </c>
      <c r="N14" s="70">
        <v>2</v>
      </c>
      <c r="O14" s="71">
        <v>3</v>
      </c>
      <c r="P14" s="71">
        <v>193</v>
      </c>
      <c r="Q14" s="71">
        <v>0</v>
      </c>
      <c r="R14" s="72">
        <f t="shared" si="1"/>
        <v>193</v>
      </c>
      <c r="S14" s="71">
        <v>5.5</v>
      </c>
      <c r="T14" s="71">
        <v>6.5</v>
      </c>
      <c r="U14" s="71">
        <v>11</v>
      </c>
      <c r="V14" s="73">
        <v>11</v>
      </c>
      <c r="W14" s="74">
        <v>1</v>
      </c>
      <c r="X14" s="74">
        <v>200.5</v>
      </c>
      <c r="Z14" s="75">
        <f t="shared" si="2"/>
        <v>200.5</v>
      </c>
      <c r="AA14" s="74">
        <v>5.5</v>
      </c>
      <c r="AB14" s="74">
        <v>7</v>
      </c>
      <c r="AC14" s="74">
        <v>7</v>
      </c>
      <c r="AD14" s="76">
        <v>7</v>
      </c>
      <c r="BC14" s="12">
        <f t="shared" si="3"/>
        <v>20</v>
      </c>
      <c r="BD14" s="12">
        <f t="shared" si="4"/>
        <v>599.5</v>
      </c>
      <c r="BE14" s="38">
        <f>IF($O$4&gt;0,(LARGE(($N14,$V14,$AD14,$AL14,$AT14,$BB14),1)),"0")</f>
        <v>11</v>
      </c>
      <c r="BF14"/>
      <c r="BG14" s="12">
        <v>193</v>
      </c>
      <c r="BH14" s="12">
        <v>0</v>
      </c>
      <c r="BI14" s="38">
        <f t="shared" si="5"/>
        <v>9</v>
      </c>
      <c r="BJ14" s="12">
        <f t="shared" si="6"/>
        <v>406.5</v>
      </c>
      <c r="BK14" s="6">
        <v>6</v>
      </c>
    </row>
    <row r="15" spans="1:66" x14ac:dyDescent="0.2">
      <c r="A15" s="6">
        <v>7</v>
      </c>
      <c r="B15" s="6" t="s">
        <v>139</v>
      </c>
      <c r="C15" s="6" t="s">
        <v>383</v>
      </c>
      <c r="D15" s="6" t="s">
        <v>140</v>
      </c>
      <c r="E15" s="6" t="s">
        <v>27</v>
      </c>
      <c r="F15" s="6" t="s">
        <v>124</v>
      </c>
      <c r="G15" s="68">
        <v>5</v>
      </c>
      <c r="H15" s="68">
        <v>198.5</v>
      </c>
      <c r="I15" s="68">
        <v>0</v>
      </c>
      <c r="J15" s="69">
        <f t="shared" si="0"/>
        <v>198.5</v>
      </c>
      <c r="K15" s="68">
        <v>7</v>
      </c>
      <c r="L15" s="68">
        <v>7</v>
      </c>
      <c r="M15" s="68">
        <v>7</v>
      </c>
      <c r="N15" s="70">
        <v>7</v>
      </c>
      <c r="O15" s="71">
        <v>3</v>
      </c>
      <c r="P15" s="71">
        <v>200</v>
      </c>
      <c r="Q15" s="71">
        <v>0</v>
      </c>
      <c r="R15" s="72">
        <f t="shared" si="1"/>
        <v>200</v>
      </c>
      <c r="S15" s="71">
        <v>6.5</v>
      </c>
      <c r="T15" s="71">
        <v>6.5</v>
      </c>
      <c r="U15" s="71">
        <v>3</v>
      </c>
      <c r="V15" s="73">
        <v>3</v>
      </c>
      <c r="W15" s="74">
        <v>1</v>
      </c>
      <c r="X15" s="74">
        <v>197</v>
      </c>
      <c r="Z15" s="75">
        <f t="shared" si="2"/>
        <v>197</v>
      </c>
      <c r="AA15" s="74">
        <v>6</v>
      </c>
      <c r="AB15" s="74">
        <v>6.5</v>
      </c>
      <c r="AC15" s="74">
        <v>9</v>
      </c>
      <c r="AD15" s="76">
        <v>9</v>
      </c>
      <c r="BC15" s="12">
        <f t="shared" si="3"/>
        <v>19</v>
      </c>
      <c r="BD15" s="12">
        <f t="shared" si="4"/>
        <v>595.5</v>
      </c>
      <c r="BE15" s="38">
        <f>IF($O$4&gt;0,(LARGE(($N15,$V15,$AD15,$AL15,$AT15,$BB15),1)),"0")</f>
        <v>9</v>
      </c>
      <c r="BF15"/>
      <c r="BG15" s="12">
        <v>197</v>
      </c>
      <c r="BH15" s="12">
        <v>0</v>
      </c>
      <c r="BI15" s="38">
        <f t="shared" si="5"/>
        <v>10</v>
      </c>
      <c r="BJ15" s="12">
        <f t="shared" si="6"/>
        <v>398.5</v>
      </c>
      <c r="BK15" s="6">
        <v>7</v>
      </c>
    </row>
    <row r="16" spans="1:66" x14ac:dyDescent="0.2">
      <c r="A16" s="6">
        <v>8</v>
      </c>
      <c r="B16" s="6" t="s">
        <v>144</v>
      </c>
      <c r="C16" s="6" t="s">
        <v>385</v>
      </c>
      <c r="D16" s="6" t="s">
        <v>145</v>
      </c>
      <c r="E16" s="6" t="s">
        <v>27</v>
      </c>
      <c r="F16" s="6" t="s">
        <v>146</v>
      </c>
      <c r="G16" s="68">
        <v>5</v>
      </c>
      <c r="H16" s="68">
        <v>197</v>
      </c>
      <c r="I16" s="68">
        <v>0</v>
      </c>
      <c r="J16" s="69">
        <f t="shared" si="0"/>
        <v>197</v>
      </c>
      <c r="K16" s="68">
        <v>6</v>
      </c>
      <c r="L16" s="68">
        <v>6.5</v>
      </c>
      <c r="M16" s="68">
        <v>9</v>
      </c>
      <c r="N16" s="70">
        <v>9</v>
      </c>
      <c r="O16" s="71">
        <v>3</v>
      </c>
      <c r="P16" s="71">
        <v>195</v>
      </c>
      <c r="Q16" s="71">
        <v>0</v>
      </c>
      <c r="R16" s="72">
        <f t="shared" si="1"/>
        <v>195</v>
      </c>
      <c r="S16" s="71">
        <v>5.5</v>
      </c>
      <c r="T16" s="71">
        <v>6</v>
      </c>
      <c r="U16" s="71">
        <v>8</v>
      </c>
      <c r="V16" s="73">
        <v>8</v>
      </c>
      <c r="W16" s="74">
        <v>1</v>
      </c>
      <c r="X16" s="74">
        <v>202.5</v>
      </c>
      <c r="Z16" s="75">
        <f t="shared" si="2"/>
        <v>202.5</v>
      </c>
      <c r="AA16" s="74">
        <v>6</v>
      </c>
      <c r="AB16" s="74">
        <v>6</v>
      </c>
      <c r="AC16" s="74">
        <v>4</v>
      </c>
      <c r="AD16" s="76">
        <v>4</v>
      </c>
      <c r="BC16" s="12">
        <f t="shared" si="3"/>
        <v>21</v>
      </c>
      <c r="BD16" s="12">
        <f t="shared" si="4"/>
        <v>594.5</v>
      </c>
      <c r="BE16" s="38">
        <f>IF($O$4&gt;0,(LARGE(($N16,$V16,$AD16,$AL16,$AT16,$BB16),1)),"0")</f>
        <v>9</v>
      </c>
      <c r="BF16"/>
      <c r="BG16" s="12">
        <v>197</v>
      </c>
      <c r="BH16" s="12">
        <v>0</v>
      </c>
      <c r="BI16" s="38">
        <f t="shared" si="5"/>
        <v>12</v>
      </c>
      <c r="BJ16" s="12">
        <f t="shared" si="6"/>
        <v>397.5</v>
      </c>
      <c r="BL16" s="6">
        <v>1</v>
      </c>
    </row>
    <row r="17" spans="1:64" x14ac:dyDescent="0.2">
      <c r="A17" s="6">
        <v>9</v>
      </c>
      <c r="B17" s="6" t="s">
        <v>516</v>
      </c>
      <c r="C17" s="6" t="s">
        <v>559</v>
      </c>
      <c r="D17" s="6" t="s">
        <v>517</v>
      </c>
      <c r="E17" s="6" t="s">
        <v>27</v>
      </c>
      <c r="F17" s="6" t="s">
        <v>136</v>
      </c>
      <c r="J17" s="69">
        <f t="shared" si="0"/>
        <v>0</v>
      </c>
      <c r="N17" s="70">
        <v>99</v>
      </c>
      <c r="O17" s="71">
        <v>3</v>
      </c>
      <c r="P17" s="71">
        <v>194</v>
      </c>
      <c r="Q17" s="71">
        <v>0</v>
      </c>
      <c r="R17" s="72">
        <f t="shared" si="1"/>
        <v>194</v>
      </c>
      <c r="S17" s="71">
        <v>6.5</v>
      </c>
      <c r="T17" s="71">
        <v>6.5</v>
      </c>
      <c r="U17" s="71">
        <v>9</v>
      </c>
      <c r="V17" s="73">
        <v>9</v>
      </c>
      <c r="W17" s="74">
        <v>1</v>
      </c>
      <c r="X17" s="74">
        <v>201.5</v>
      </c>
      <c r="Z17" s="75">
        <f t="shared" si="2"/>
        <v>201.5</v>
      </c>
      <c r="AA17" s="74">
        <v>5.5</v>
      </c>
      <c r="AB17" s="74">
        <v>6.5</v>
      </c>
      <c r="AC17" s="74">
        <v>6</v>
      </c>
      <c r="AD17" s="76">
        <v>6</v>
      </c>
      <c r="BC17" s="12">
        <f t="shared" si="3"/>
        <v>114</v>
      </c>
      <c r="BD17" s="12">
        <f t="shared" si="4"/>
        <v>395.5</v>
      </c>
      <c r="BE17" s="38">
        <f>IF($O$4&gt;0,(LARGE(($N17,$V17,$AD17,$AL17,$AT17,$BB17),1)),"0")</f>
        <v>99</v>
      </c>
      <c r="BF17"/>
      <c r="BG17" s="12">
        <v>0</v>
      </c>
      <c r="BH17" s="12">
        <v>0</v>
      </c>
      <c r="BI17" s="38">
        <f t="shared" si="5"/>
        <v>15</v>
      </c>
      <c r="BJ17" s="12">
        <f t="shared" si="6"/>
        <v>395.5</v>
      </c>
      <c r="BL17" s="6">
        <v>2</v>
      </c>
    </row>
    <row r="18" spans="1:64" x14ac:dyDescent="0.2">
      <c r="A18" s="6">
        <v>10</v>
      </c>
      <c r="B18" s="6" t="s">
        <v>514</v>
      </c>
      <c r="C18" s="6" t="s">
        <v>437</v>
      </c>
      <c r="D18" s="6" t="s">
        <v>515</v>
      </c>
      <c r="E18" s="6" t="s">
        <v>27</v>
      </c>
      <c r="F18" s="6" t="s">
        <v>153</v>
      </c>
      <c r="J18" s="69">
        <f t="shared" si="0"/>
        <v>0</v>
      </c>
      <c r="N18" s="70">
        <v>99</v>
      </c>
      <c r="O18" s="71">
        <v>3</v>
      </c>
      <c r="P18" s="71">
        <v>198</v>
      </c>
      <c r="Q18" s="71">
        <v>0</v>
      </c>
      <c r="R18" s="72">
        <f t="shared" si="1"/>
        <v>198</v>
      </c>
      <c r="S18" s="71">
        <v>6.5</v>
      </c>
      <c r="T18" s="71">
        <v>6.5</v>
      </c>
      <c r="U18" s="71">
        <v>6</v>
      </c>
      <c r="V18" s="73">
        <v>6</v>
      </c>
      <c r="W18" s="74">
        <v>1</v>
      </c>
      <c r="X18" s="74">
        <v>194.5</v>
      </c>
      <c r="Z18" s="75">
        <f t="shared" si="2"/>
        <v>194.5</v>
      </c>
      <c r="AA18" s="74">
        <v>6.5</v>
      </c>
      <c r="AB18" s="74">
        <v>7</v>
      </c>
      <c r="AC18" s="74">
        <v>11</v>
      </c>
      <c r="AD18" s="76">
        <v>11</v>
      </c>
      <c r="BC18" s="12">
        <f t="shared" si="3"/>
        <v>116</v>
      </c>
      <c r="BD18" s="12">
        <f t="shared" si="4"/>
        <v>392.5</v>
      </c>
      <c r="BE18" s="38">
        <f>IF($O$4&gt;0,(LARGE(($N18,$V18,$AD18,$AL18,$AT18,$BB18),1)),"0")</f>
        <v>99</v>
      </c>
      <c r="BF18"/>
      <c r="BG18" s="12">
        <v>0</v>
      </c>
      <c r="BH18" s="12">
        <v>0</v>
      </c>
      <c r="BI18" s="38">
        <f t="shared" si="5"/>
        <v>17</v>
      </c>
      <c r="BJ18" s="12">
        <f t="shared" si="6"/>
        <v>392.5</v>
      </c>
    </row>
    <row r="19" spans="1:64" x14ac:dyDescent="0.2">
      <c r="A19" s="6">
        <v>11</v>
      </c>
      <c r="B19" s="6" t="s">
        <v>163</v>
      </c>
      <c r="C19" s="6" t="s">
        <v>392</v>
      </c>
      <c r="D19" s="6" t="s">
        <v>164</v>
      </c>
      <c r="E19" s="6" t="s">
        <v>27</v>
      </c>
      <c r="F19" s="6" t="s">
        <v>165</v>
      </c>
      <c r="G19" s="68">
        <v>5</v>
      </c>
      <c r="H19" s="68">
        <v>190.5</v>
      </c>
      <c r="I19" s="68">
        <v>0</v>
      </c>
      <c r="J19" s="69">
        <f t="shared" si="0"/>
        <v>190.5</v>
      </c>
      <c r="K19" s="68">
        <v>5</v>
      </c>
      <c r="L19" s="68">
        <v>6.5</v>
      </c>
      <c r="M19" s="68">
        <v>16</v>
      </c>
      <c r="N19" s="70">
        <v>16</v>
      </c>
      <c r="O19" s="71">
        <v>3</v>
      </c>
      <c r="P19" s="71">
        <v>191</v>
      </c>
      <c r="Q19" s="71">
        <v>0</v>
      </c>
      <c r="R19" s="72">
        <f t="shared" si="1"/>
        <v>191</v>
      </c>
      <c r="S19" s="71">
        <v>5.5</v>
      </c>
      <c r="T19" s="71">
        <v>6.5</v>
      </c>
      <c r="U19" s="71">
        <v>13</v>
      </c>
      <c r="V19" s="73">
        <v>13</v>
      </c>
      <c r="W19" s="74">
        <v>1</v>
      </c>
      <c r="X19" s="74">
        <v>202</v>
      </c>
      <c r="Z19" s="75">
        <f t="shared" si="2"/>
        <v>202</v>
      </c>
      <c r="AA19" s="74">
        <v>7</v>
      </c>
      <c r="AB19" s="74">
        <v>7</v>
      </c>
      <c r="AC19" s="74">
        <v>5</v>
      </c>
      <c r="AD19" s="76">
        <v>5</v>
      </c>
      <c r="BC19" s="12">
        <f t="shared" si="3"/>
        <v>34</v>
      </c>
      <c r="BD19" s="12">
        <f t="shared" si="4"/>
        <v>583.5</v>
      </c>
      <c r="BE19" s="38">
        <f>IF($O$4&gt;0,(LARGE(($N19,$V19,$AD19,$AL19,$AT19,$BB19),1)),"0")</f>
        <v>16</v>
      </c>
      <c r="BF19"/>
      <c r="BG19" s="12">
        <v>190.5</v>
      </c>
      <c r="BH19" s="12">
        <v>0</v>
      </c>
      <c r="BI19" s="38">
        <f t="shared" si="5"/>
        <v>18</v>
      </c>
      <c r="BJ19" s="12">
        <f t="shared" si="6"/>
        <v>393</v>
      </c>
    </row>
    <row r="20" spans="1:64" x14ac:dyDescent="0.2">
      <c r="A20" s="6">
        <v>12</v>
      </c>
      <c r="B20" s="6" t="s">
        <v>149</v>
      </c>
      <c r="C20" s="6" t="s">
        <v>387</v>
      </c>
      <c r="D20" s="6" t="s">
        <v>150</v>
      </c>
      <c r="E20" s="6" t="s">
        <v>27</v>
      </c>
      <c r="F20" s="6" t="s">
        <v>143</v>
      </c>
      <c r="G20" s="68">
        <v>5</v>
      </c>
      <c r="H20" s="68">
        <v>194.5</v>
      </c>
      <c r="I20" s="68">
        <v>0</v>
      </c>
      <c r="J20" s="69">
        <f t="shared" si="0"/>
        <v>194.5</v>
      </c>
      <c r="K20" s="68">
        <v>6.5</v>
      </c>
      <c r="L20" s="68">
        <v>7</v>
      </c>
      <c r="M20" s="68">
        <v>11</v>
      </c>
      <c r="N20" s="70">
        <v>11</v>
      </c>
      <c r="O20" s="71">
        <v>3</v>
      </c>
      <c r="P20" s="71">
        <v>193.5</v>
      </c>
      <c r="Q20" s="71">
        <v>0</v>
      </c>
      <c r="R20" s="72">
        <f t="shared" si="1"/>
        <v>193.5</v>
      </c>
      <c r="S20" s="71">
        <v>6</v>
      </c>
      <c r="T20" s="71">
        <v>6.5</v>
      </c>
      <c r="U20" s="71">
        <v>10</v>
      </c>
      <c r="V20" s="73">
        <v>10</v>
      </c>
      <c r="W20" s="74">
        <v>1</v>
      </c>
      <c r="X20" s="74">
        <v>197.5</v>
      </c>
      <c r="Z20" s="75">
        <f t="shared" si="2"/>
        <v>197.5</v>
      </c>
      <c r="AA20" s="74">
        <v>6</v>
      </c>
      <c r="AB20" s="74">
        <v>7</v>
      </c>
      <c r="AC20" s="74">
        <v>8</v>
      </c>
      <c r="AD20" s="76">
        <v>8</v>
      </c>
      <c r="BC20" s="12">
        <f t="shared" si="3"/>
        <v>29</v>
      </c>
      <c r="BD20" s="12">
        <f t="shared" si="4"/>
        <v>585.5</v>
      </c>
      <c r="BE20" s="38">
        <f>IF($O$4&gt;0,(LARGE(($N20,$V20,$AD20,$AL20,$AT20,$BB20),1)),"0")</f>
        <v>11</v>
      </c>
      <c r="BF20"/>
      <c r="BG20" s="12">
        <v>194.5</v>
      </c>
      <c r="BH20" s="12">
        <v>0</v>
      </c>
      <c r="BI20" s="38">
        <f t="shared" si="5"/>
        <v>18</v>
      </c>
      <c r="BJ20" s="12">
        <f t="shared" si="6"/>
        <v>391</v>
      </c>
    </row>
    <row r="21" spans="1:64" x14ac:dyDescent="0.2">
      <c r="A21" s="6">
        <v>13</v>
      </c>
      <c r="B21" s="6" t="s">
        <v>166</v>
      </c>
      <c r="C21" s="6" t="s">
        <v>393</v>
      </c>
      <c r="D21" s="6" t="s">
        <v>167</v>
      </c>
      <c r="E21" s="6" t="s">
        <v>27</v>
      </c>
      <c r="F21" s="6" t="s">
        <v>153</v>
      </c>
      <c r="G21" s="68">
        <v>5</v>
      </c>
      <c r="H21" s="68">
        <v>189.5</v>
      </c>
      <c r="I21" s="68">
        <v>0</v>
      </c>
      <c r="J21" s="69">
        <f t="shared" si="0"/>
        <v>189.5</v>
      </c>
      <c r="K21" s="68">
        <v>6.5</v>
      </c>
      <c r="L21" s="68">
        <v>6.5</v>
      </c>
      <c r="M21" s="68">
        <v>17</v>
      </c>
      <c r="N21" s="70">
        <v>17</v>
      </c>
      <c r="O21" s="71">
        <v>3</v>
      </c>
      <c r="P21" s="71">
        <v>184.5</v>
      </c>
      <c r="Q21" s="71">
        <v>0</v>
      </c>
      <c r="R21" s="72">
        <f t="shared" si="1"/>
        <v>184.5</v>
      </c>
      <c r="S21" s="71">
        <v>5</v>
      </c>
      <c r="T21" s="71">
        <v>6</v>
      </c>
      <c r="U21" s="71">
        <v>20</v>
      </c>
      <c r="V21" s="73">
        <v>20</v>
      </c>
      <c r="W21" s="74">
        <v>1</v>
      </c>
      <c r="X21" s="74">
        <v>197</v>
      </c>
      <c r="Z21" s="75">
        <f t="shared" si="2"/>
        <v>197</v>
      </c>
      <c r="AA21" s="74">
        <v>6</v>
      </c>
      <c r="AB21" s="74">
        <v>6</v>
      </c>
      <c r="AC21" s="74">
        <v>10</v>
      </c>
      <c r="AD21" s="76">
        <v>10</v>
      </c>
      <c r="BC21" s="12">
        <f t="shared" si="3"/>
        <v>47</v>
      </c>
      <c r="BD21" s="12">
        <f t="shared" si="4"/>
        <v>571</v>
      </c>
      <c r="BE21" s="38">
        <f>IF($O$4&gt;0,(LARGE(($N21,$V21,$AD21,$AL21,$AT21,$BB21),1)),"0")</f>
        <v>20</v>
      </c>
      <c r="BF21"/>
      <c r="BG21" s="12">
        <v>184.5</v>
      </c>
      <c r="BH21" s="12">
        <v>0</v>
      </c>
      <c r="BI21" s="38">
        <f t="shared" si="5"/>
        <v>27</v>
      </c>
      <c r="BJ21" s="12">
        <f t="shared" si="6"/>
        <v>386.5</v>
      </c>
    </row>
    <row r="22" spans="1:64" x14ac:dyDescent="0.2">
      <c r="A22" s="6">
        <v>14</v>
      </c>
      <c r="B22" s="6" t="s">
        <v>160</v>
      </c>
      <c r="C22" s="6" t="s">
        <v>391</v>
      </c>
      <c r="D22" s="6" t="s">
        <v>161</v>
      </c>
      <c r="E22" s="6" t="s">
        <v>27</v>
      </c>
      <c r="F22" s="6" t="s">
        <v>162</v>
      </c>
      <c r="G22" s="68">
        <v>5</v>
      </c>
      <c r="H22" s="68">
        <v>191.5</v>
      </c>
      <c r="I22" s="68">
        <v>0</v>
      </c>
      <c r="J22" s="69">
        <f t="shared" si="0"/>
        <v>191.5</v>
      </c>
      <c r="K22" s="68">
        <v>5.5</v>
      </c>
      <c r="L22" s="68">
        <v>6.5</v>
      </c>
      <c r="M22" s="68">
        <v>15</v>
      </c>
      <c r="N22" s="70">
        <v>15</v>
      </c>
      <c r="O22" s="71">
        <v>3</v>
      </c>
      <c r="P22" s="71">
        <v>189.5</v>
      </c>
      <c r="Q22" s="71">
        <v>0</v>
      </c>
      <c r="R22" s="72">
        <f t="shared" si="1"/>
        <v>189.5</v>
      </c>
      <c r="S22" s="71">
        <v>6</v>
      </c>
      <c r="T22" s="71">
        <v>6</v>
      </c>
      <c r="U22" s="71">
        <v>16</v>
      </c>
      <c r="V22" s="73">
        <v>16</v>
      </c>
      <c r="W22" s="74">
        <v>1</v>
      </c>
      <c r="X22" s="74">
        <v>194.5</v>
      </c>
      <c r="Z22" s="75">
        <f t="shared" si="2"/>
        <v>194.5</v>
      </c>
      <c r="AA22" s="74">
        <v>5.5</v>
      </c>
      <c r="AB22" s="74">
        <v>6.5</v>
      </c>
      <c r="AC22" s="74">
        <v>12</v>
      </c>
      <c r="AD22" s="76">
        <v>12</v>
      </c>
      <c r="BC22" s="12">
        <f t="shared" si="3"/>
        <v>43</v>
      </c>
      <c r="BD22" s="12">
        <f t="shared" si="4"/>
        <v>575.5</v>
      </c>
      <c r="BE22" s="38">
        <f>IF($O$4&gt;0,(LARGE(($N22,$V22,$AD22,$AL22,$AT22,$BB22),1)),"0")</f>
        <v>16</v>
      </c>
      <c r="BF22"/>
      <c r="BG22" s="12">
        <v>189.5</v>
      </c>
      <c r="BH22" s="12">
        <v>0</v>
      </c>
      <c r="BI22" s="38">
        <f t="shared" si="5"/>
        <v>27</v>
      </c>
      <c r="BJ22" s="12">
        <f t="shared" si="6"/>
        <v>386</v>
      </c>
    </row>
    <row r="23" spans="1:64" x14ac:dyDescent="0.2">
      <c r="A23" s="6">
        <v>15</v>
      </c>
      <c r="B23" s="6" t="s">
        <v>157</v>
      </c>
      <c r="C23" s="6" t="s">
        <v>390</v>
      </c>
      <c r="D23" s="6" t="s">
        <v>158</v>
      </c>
      <c r="E23" s="6" t="s">
        <v>27</v>
      </c>
      <c r="F23" s="6" t="s">
        <v>159</v>
      </c>
      <c r="G23" s="68">
        <v>5</v>
      </c>
      <c r="H23" s="68">
        <v>191.5</v>
      </c>
      <c r="I23" s="68">
        <v>0</v>
      </c>
      <c r="J23" s="69">
        <f t="shared" si="0"/>
        <v>191.5</v>
      </c>
      <c r="K23" s="68">
        <v>6.5</v>
      </c>
      <c r="L23" s="68">
        <v>7</v>
      </c>
      <c r="M23" s="68">
        <v>14</v>
      </c>
      <c r="N23" s="70">
        <v>14</v>
      </c>
      <c r="R23" s="72">
        <f t="shared" si="1"/>
        <v>0</v>
      </c>
      <c r="V23" s="73">
        <v>99</v>
      </c>
      <c r="W23" s="74">
        <v>1</v>
      </c>
      <c r="X23" s="74">
        <v>189.5</v>
      </c>
      <c r="Z23" s="75">
        <f t="shared" si="2"/>
        <v>189.5</v>
      </c>
      <c r="AA23" s="74">
        <v>5.5</v>
      </c>
      <c r="AB23" s="74">
        <v>6</v>
      </c>
      <c r="AC23" s="74">
        <v>13</v>
      </c>
      <c r="AD23" s="76">
        <v>13</v>
      </c>
      <c r="BC23" s="12">
        <f t="shared" si="3"/>
        <v>126</v>
      </c>
      <c r="BD23" s="12">
        <f t="shared" si="4"/>
        <v>381</v>
      </c>
      <c r="BE23" s="38">
        <f>IF($O$4&gt;0,(LARGE(($N23,$V23,$AD23,$AL23,$AT23,$BB23),1)),"0")</f>
        <v>99</v>
      </c>
      <c r="BF23"/>
      <c r="BG23" s="12">
        <v>0</v>
      </c>
      <c r="BH23" s="12">
        <v>0</v>
      </c>
      <c r="BI23" s="38">
        <f t="shared" si="5"/>
        <v>27</v>
      </c>
      <c r="BJ23" s="12">
        <f t="shared" si="6"/>
        <v>381</v>
      </c>
    </row>
    <row r="24" spans="1:64" x14ac:dyDescent="0.2">
      <c r="A24" s="6">
        <v>16</v>
      </c>
      <c r="B24" s="6" t="s">
        <v>176</v>
      </c>
      <c r="C24" s="6" t="s">
        <v>398</v>
      </c>
      <c r="D24" s="6" t="s">
        <v>177</v>
      </c>
      <c r="E24" s="6" t="s">
        <v>27</v>
      </c>
      <c r="F24" s="6" t="s">
        <v>178</v>
      </c>
      <c r="G24" s="68">
        <v>5</v>
      </c>
      <c r="H24" s="68">
        <v>187</v>
      </c>
      <c r="I24" s="68">
        <v>0</v>
      </c>
      <c r="J24" s="69">
        <f t="shared" si="0"/>
        <v>187</v>
      </c>
      <c r="K24" s="68">
        <v>5.5</v>
      </c>
      <c r="L24" s="68">
        <v>6.5</v>
      </c>
      <c r="M24" s="68">
        <v>22</v>
      </c>
      <c r="N24" s="70">
        <v>22</v>
      </c>
      <c r="O24" s="71">
        <v>3</v>
      </c>
      <c r="P24" s="71">
        <v>195</v>
      </c>
      <c r="Q24" s="71">
        <v>0</v>
      </c>
      <c r="R24" s="72">
        <f t="shared" si="1"/>
        <v>195</v>
      </c>
      <c r="S24" s="71">
        <v>6</v>
      </c>
      <c r="T24" s="71">
        <v>6.5</v>
      </c>
      <c r="U24" s="71">
        <v>7</v>
      </c>
      <c r="V24" s="73">
        <v>7</v>
      </c>
      <c r="Z24" s="75">
        <f t="shared" si="2"/>
        <v>0</v>
      </c>
      <c r="AD24" s="76">
        <v>99</v>
      </c>
      <c r="BC24" s="12">
        <f t="shared" si="3"/>
        <v>128</v>
      </c>
      <c r="BD24" s="12">
        <f t="shared" si="4"/>
        <v>382</v>
      </c>
      <c r="BE24" s="38">
        <f>IF($O$4&gt;0,(LARGE(($N24,$V24,$AD24,$AL24,$AT24,$BB24),1)),"0")</f>
        <v>99</v>
      </c>
      <c r="BF24"/>
      <c r="BG24" s="12">
        <v>0</v>
      </c>
      <c r="BH24" s="12">
        <v>0</v>
      </c>
      <c r="BI24" s="38">
        <f t="shared" si="5"/>
        <v>29</v>
      </c>
      <c r="BJ24" s="12">
        <f t="shared" si="6"/>
        <v>382</v>
      </c>
    </row>
    <row r="25" spans="1:64" x14ac:dyDescent="0.2">
      <c r="A25" s="6">
        <v>17</v>
      </c>
      <c r="B25" s="6" t="s">
        <v>154</v>
      </c>
      <c r="C25" s="6" t="s">
        <v>389</v>
      </c>
      <c r="D25" s="6" t="s">
        <v>155</v>
      </c>
      <c r="E25" s="6" t="s">
        <v>27</v>
      </c>
      <c r="F25" s="6" t="s">
        <v>156</v>
      </c>
      <c r="G25" s="68">
        <v>5</v>
      </c>
      <c r="H25" s="68">
        <v>193.5</v>
      </c>
      <c r="I25" s="68">
        <v>0</v>
      </c>
      <c r="J25" s="69">
        <f t="shared" si="0"/>
        <v>193.5</v>
      </c>
      <c r="K25" s="68">
        <v>6.5</v>
      </c>
      <c r="L25" s="68">
        <v>7</v>
      </c>
      <c r="M25" s="68">
        <v>13</v>
      </c>
      <c r="N25" s="70">
        <v>13</v>
      </c>
      <c r="O25" s="71">
        <v>3</v>
      </c>
      <c r="P25" s="71">
        <v>185.5</v>
      </c>
      <c r="Q25" s="71">
        <v>0</v>
      </c>
      <c r="R25" s="72">
        <f t="shared" si="1"/>
        <v>185.5</v>
      </c>
      <c r="S25" s="71">
        <v>6</v>
      </c>
      <c r="T25" s="71">
        <v>6.5</v>
      </c>
      <c r="U25" s="71">
        <v>19</v>
      </c>
      <c r="V25" s="73">
        <v>19</v>
      </c>
      <c r="Z25" s="75">
        <f t="shared" si="2"/>
        <v>0</v>
      </c>
      <c r="AD25" s="76">
        <v>99</v>
      </c>
      <c r="BC25" s="12">
        <f t="shared" si="3"/>
        <v>131</v>
      </c>
      <c r="BD25" s="12">
        <f t="shared" si="4"/>
        <v>379</v>
      </c>
      <c r="BE25" s="38">
        <f>IF($O$4&gt;0,(LARGE(($N25,$V25,$AD25,$AL25,$AT25,$BB25),1)),"0")</f>
        <v>99</v>
      </c>
      <c r="BF25"/>
      <c r="BG25" s="12">
        <v>0</v>
      </c>
      <c r="BH25" s="12">
        <v>0</v>
      </c>
      <c r="BI25" s="38">
        <f t="shared" si="5"/>
        <v>32</v>
      </c>
      <c r="BJ25" s="12">
        <f t="shared" si="6"/>
        <v>379</v>
      </c>
    </row>
    <row r="26" spans="1:64" x14ac:dyDescent="0.2">
      <c r="A26" s="6">
        <v>18</v>
      </c>
      <c r="B26" s="6" t="s">
        <v>170</v>
      </c>
      <c r="C26" s="6" t="s">
        <v>395</v>
      </c>
      <c r="D26" s="6" t="s">
        <v>171</v>
      </c>
      <c r="E26" s="6" t="s">
        <v>27</v>
      </c>
      <c r="F26" s="6" t="s">
        <v>136</v>
      </c>
      <c r="G26" s="68">
        <v>5</v>
      </c>
      <c r="H26" s="68">
        <v>189</v>
      </c>
      <c r="I26" s="68">
        <v>0</v>
      </c>
      <c r="J26" s="69">
        <f t="shared" si="0"/>
        <v>189</v>
      </c>
      <c r="K26" s="68">
        <v>6.5</v>
      </c>
      <c r="L26" s="68">
        <v>6.5</v>
      </c>
      <c r="M26" s="68">
        <v>19</v>
      </c>
      <c r="N26" s="70">
        <v>19</v>
      </c>
      <c r="R26" s="72">
        <f t="shared" si="1"/>
        <v>0</v>
      </c>
      <c r="V26" s="73">
        <v>99</v>
      </c>
      <c r="W26" s="74">
        <v>1</v>
      </c>
      <c r="X26" s="74">
        <v>181.5</v>
      </c>
      <c r="Z26" s="75">
        <f t="shared" si="2"/>
        <v>181.5</v>
      </c>
      <c r="AA26" s="74">
        <v>5.5</v>
      </c>
      <c r="AB26" s="74">
        <v>6</v>
      </c>
      <c r="AC26" s="74">
        <v>14</v>
      </c>
      <c r="AD26" s="76">
        <v>14</v>
      </c>
      <c r="BC26" s="12">
        <f t="shared" si="3"/>
        <v>132</v>
      </c>
      <c r="BD26" s="12">
        <f t="shared" si="4"/>
        <v>370.5</v>
      </c>
      <c r="BE26" s="38">
        <f>IF($O$4&gt;0,(LARGE(($N26,$V26,$AD26,$AL26,$AT26,$BB26),1)),"0")</f>
        <v>99</v>
      </c>
      <c r="BF26"/>
      <c r="BG26" s="12">
        <v>0</v>
      </c>
      <c r="BH26" s="12">
        <v>0</v>
      </c>
      <c r="BI26" s="38">
        <f t="shared" si="5"/>
        <v>33</v>
      </c>
      <c r="BJ26" s="12">
        <f t="shared" si="6"/>
        <v>370.5</v>
      </c>
    </row>
    <row r="27" spans="1:64" x14ac:dyDescent="0.2">
      <c r="A27" s="6">
        <v>19</v>
      </c>
      <c r="B27" s="6" t="s">
        <v>174</v>
      </c>
      <c r="C27" s="6" t="s">
        <v>397</v>
      </c>
      <c r="D27" s="6" t="s">
        <v>175</v>
      </c>
      <c r="E27" s="6" t="s">
        <v>27</v>
      </c>
      <c r="F27" s="6" t="s">
        <v>143</v>
      </c>
      <c r="G27" s="68">
        <v>5</v>
      </c>
      <c r="H27" s="68">
        <v>188</v>
      </c>
      <c r="I27" s="68">
        <v>0</v>
      </c>
      <c r="J27" s="69">
        <f t="shared" si="0"/>
        <v>188</v>
      </c>
      <c r="K27" s="68">
        <v>5.5</v>
      </c>
      <c r="L27" s="68">
        <v>6</v>
      </c>
      <c r="M27" s="68">
        <v>21</v>
      </c>
      <c r="N27" s="70">
        <v>21</v>
      </c>
      <c r="O27" s="71">
        <v>3</v>
      </c>
      <c r="P27" s="71">
        <v>178</v>
      </c>
      <c r="Q27" s="71">
        <v>0</v>
      </c>
      <c r="R27" s="72">
        <f t="shared" si="1"/>
        <v>178</v>
      </c>
      <c r="S27" s="71">
        <v>5</v>
      </c>
      <c r="T27" s="71">
        <v>6</v>
      </c>
      <c r="U27" s="71">
        <v>23</v>
      </c>
      <c r="V27" s="73">
        <v>23</v>
      </c>
      <c r="W27" s="74">
        <v>1</v>
      </c>
      <c r="X27" s="74">
        <v>174.5</v>
      </c>
      <c r="Z27" s="75">
        <f t="shared" si="2"/>
        <v>174.5</v>
      </c>
      <c r="AA27" s="74">
        <v>5</v>
      </c>
      <c r="AB27" s="74">
        <v>6</v>
      </c>
      <c r="AC27" s="74">
        <v>15</v>
      </c>
      <c r="AD27" s="76">
        <v>15</v>
      </c>
      <c r="BC27" s="12">
        <f t="shared" si="3"/>
        <v>59</v>
      </c>
      <c r="BD27" s="12">
        <f t="shared" si="4"/>
        <v>540.5</v>
      </c>
      <c r="BE27" s="38">
        <f>IF($O$4&gt;0,(LARGE(($N27,$V27,$AD27,$AL27,$AT27,$BB27),1)),"0")</f>
        <v>23</v>
      </c>
      <c r="BF27"/>
      <c r="BG27" s="12">
        <v>178</v>
      </c>
      <c r="BH27" s="12">
        <v>0</v>
      </c>
      <c r="BI27" s="38">
        <f t="shared" si="5"/>
        <v>36</v>
      </c>
      <c r="BJ27" s="12">
        <f t="shared" si="6"/>
        <v>362.5</v>
      </c>
    </row>
    <row r="28" spans="1:64" x14ac:dyDescent="0.2">
      <c r="A28" s="6">
        <v>20</v>
      </c>
      <c r="B28" s="6" t="s">
        <v>172</v>
      </c>
      <c r="C28" s="6" t="s">
        <v>396</v>
      </c>
      <c r="D28" s="6" t="s">
        <v>173</v>
      </c>
      <c r="E28" s="6" t="s">
        <v>27</v>
      </c>
      <c r="F28" s="6" t="s">
        <v>124</v>
      </c>
      <c r="G28" s="68">
        <v>5</v>
      </c>
      <c r="H28" s="68">
        <v>188.5</v>
      </c>
      <c r="I28" s="68">
        <v>0</v>
      </c>
      <c r="J28" s="69">
        <f t="shared" si="0"/>
        <v>188.5</v>
      </c>
      <c r="K28" s="68">
        <v>5.5</v>
      </c>
      <c r="L28" s="68">
        <v>6.5</v>
      </c>
      <c r="M28" s="68">
        <v>20</v>
      </c>
      <c r="N28" s="70">
        <v>20</v>
      </c>
      <c r="O28" s="71">
        <v>3</v>
      </c>
      <c r="P28" s="71">
        <v>189.5</v>
      </c>
      <c r="Q28" s="71">
        <v>0</v>
      </c>
      <c r="R28" s="72">
        <f t="shared" si="1"/>
        <v>189.5</v>
      </c>
      <c r="S28" s="71">
        <v>5.5</v>
      </c>
      <c r="T28" s="71">
        <v>6.5</v>
      </c>
      <c r="U28" s="71">
        <v>17</v>
      </c>
      <c r="V28" s="73">
        <v>17</v>
      </c>
      <c r="Z28" s="75">
        <f t="shared" si="2"/>
        <v>0</v>
      </c>
      <c r="AD28" s="76">
        <v>99</v>
      </c>
      <c r="BC28" s="12">
        <f t="shared" si="3"/>
        <v>136</v>
      </c>
      <c r="BD28" s="12">
        <f t="shared" si="4"/>
        <v>378</v>
      </c>
      <c r="BE28" s="38">
        <f>IF($O$4&gt;0,(LARGE(($N28,$V28,$AD28,$AL28,$AT28,$BB28),1)),"0")</f>
        <v>99</v>
      </c>
      <c r="BF28"/>
      <c r="BG28" s="12">
        <v>0</v>
      </c>
      <c r="BH28" s="12">
        <v>0</v>
      </c>
      <c r="BI28" s="38">
        <f t="shared" si="5"/>
        <v>37</v>
      </c>
      <c r="BJ28" s="12">
        <f t="shared" si="6"/>
        <v>378</v>
      </c>
    </row>
    <row r="29" spans="1:64" x14ac:dyDescent="0.2">
      <c r="A29" s="6">
        <v>21</v>
      </c>
      <c r="B29" s="6" t="s">
        <v>188</v>
      </c>
      <c r="C29" s="6" t="s">
        <v>403</v>
      </c>
      <c r="D29" s="6" t="s">
        <v>189</v>
      </c>
      <c r="E29" s="6" t="s">
        <v>27</v>
      </c>
      <c r="F29" s="6" t="s">
        <v>124</v>
      </c>
      <c r="G29" s="68">
        <v>5</v>
      </c>
      <c r="H29" s="68">
        <v>179.5</v>
      </c>
      <c r="I29" s="68">
        <v>0</v>
      </c>
      <c r="J29" s="69">
        <f t="shared" si="0"/>
        <v>179.5</v>
      </c>
      <c r="K29" s="68">
        <v>7</v>
      </c>
      <c r="L29" s="68">
        <v>7</v>
      </c>
      <c r="M29" s="68">
        <v>27</v>
      </c>
      <c r="N29" s="70">
        <v>27</v>
      </c>
      <c r="O29" s="71">
        <v>3</v>
      </c>
      <c r="P29" s="71">
        <v>181</v>
      </c>
      <c r="Q29" s="71">
        <v>0</v>
      </c>
      <c r="R29" s="72">
        <f t="shared" si="1"/>
        <v>181</v>
      </c>
      <c r="S29" s="71">
        <v>5.5</v>
      </c>
      <c r="T29" s="71">
        <v>5.5</v>
      </c>
      <c r="U29" s="71">
        <v>22</v>
      </c>
      <c r="V29" s="73">
        <v>22</v>
      </c>
      <c r="Z29" s="75">
        <f t="shared" si="2"/>
        <v>0</v>
      </c>
      <c r="AD29" s="76">
        <v>99</v>
      </c>
      <c r="BC29" s="12">
        <f t="shared" si="3"/>
        <v>148</v>
      </c>
      <c r="BD29" s="12">
        <f t="shared" si="4"/>
        <v>360.5</v>
      </c>
      <c r="BE29" s="38">
        <f>IF($O$4&gt;0,(LARGE(($N29,$V29,$AD29,$AL29,$AT29,$BB29),1)),"0")</f>
        <v>99</v>
      </c>
      <c r="BF29"/>
      <c r="BG29" s="12">
        <v>0</v>
      </c>
      <c r="BH29" s="12">
        <v>0</v>
      </c>
      <c r="BI29" s="38">
        <f t="shared" si="5"/>
        <v>49</v>
      </c>
      <c r="BJ29" s="12">
        <f t="shared" si="6"/>
        <v>360.5</v>
      </c>
    </row>
    <row r="30" spans="1:64" x14ac:dyDescent="0.2">
      <c r="A30" s="6">
        <v>22</v>
      </c>
      <c r="B30" s="6" t="s">
        <v>134</v>
      </c>
      <c r="C30" s="6" t="s">
        <v>381</v>
      </c>
      <c r="D30" s="6" t="s">
        <v>135</v>
      </c>
      <c r="E30" s="6" t="s">
        <v>27</v>
      </c>
      <c r="F30" s="6" t="s">
        <v>136</v>
      </c>
      <c r="G30" s="68">
        <v>5</v>
      </c>
      <c r="H30" s="68">
        <v>201.5</v>
      </c>
      <c r="I30" s="68">
        <v>0</v>
      </c>
      <c r="J30" s="69">
        <f t="shared" si="0"/>
        <v>201.5</v>
      </c>
      <c r="K30" s="68">
        <v>6</v>
      </c>
      <c r="L30" s="68">
        <v>6.5</v>
      </c>
      <c r="M30" s="68">
        <v>5</v>
      </c>
      <c r="N30" s="70">
        <v>5</v>
      </c>
      <c r="R30" s="72">
        <f t="shared" si="1"/>
        <v>0</v>
      </c>
      <c r="V30" s="73">
        <v>99</v>
      </c>
      <c r="Z30" s="75">
        <f t="shared" si="2"/>
        <v>0</v>
      </c>
      <c r="AD30" s="76">
        <v>99</v>
      </c>
      <c r="BC30" s="12">
        <f t="shared" si="3"/>
        <v>203</v>
      </c>
      <c r="BD30" s="12">
        <f t="shared" si="4"/>
        <v>201.5</v>
      </c>
      <c r="BE30" s="38">
        <f>IF($O$4&gt;0,(LARGE(($N30,$V30,$AD30,$AL30,$AT30,$BB30),1)),"0")</f>
        <v>99</v>
      </c>
      <c r="BF30"/>
      <c r="BG30" s="12">
        <v>0</v>
      </c>
      <c r="BH30" s="12">
        <v>0</v>
      </c>
      <c r="BI30" s="38">
        <f t="shared" si="5"/>
        <v>104</v>
      </c>
      <c r="BJ30" s="12">
        <f t="shared" si="6"/>
        <v>201.5</v>
      </c>
    </row>
    <row r="31" spans="1:64" x14ac:dyDescent="0.2">
      <c r="A31" s="6">
        <v>23</v>
      </c>
      <c r="B31" s="6" t="s">
        <v>137</v>
      </c>
      <c r="C31" s="6" t="s">
        <v>382</v>
      </c>
      <c r="D31" s="6" t="s">
        <v>138</v>
      </c>
      <c r="E31" s="6" t="s">
        <v>27</v>
      </c>
      <c r="F31" s="6" t="s">
        <v>127</v>
      </c>
      <c r="G31" s="68">
        <v>5</v>
      </c>
      <c r="H31" s="68">
        <v>201</v>
      </c>
      <c r="I31" s="68">
        <v>0</v>
      </c>
      <c r="J31" s="69">
        <f t="shared" si="0"/>
        <v>201</v>
      </c>
      <c r="K31" s="68">
        <v>6.5</v>
      </c>
      <c r="L31" s="68">
        <v>7</v>
      </c>
      <c r="M31" s="68">
        <v>6</v>
      </c>
      <c r="N31" s="70">
        <v>6</v>
      </c>
      <c r="R31" s="72">
        <f t="shared" si="1"/>
        <v>0</v>
      </c>
      <c r="V31" s="73">
        <v>99</v>
      </c>
      <c r="Z31" s="75">
        <f t="shared" si="2"/>
        <v>0</v>
      </c>
      <c r="AD31" s="76">
        <v>99</v>
      </c>
      <c r="BC31" s="12">
        <f t="shared" si="3"/>
        <v>204</v>
      </c>
      <c r="BD31" s="12">
        <f t="shared" si="4"/>
        <v>201</v>
      </c>
      <c r="BE31" s="38">
        <f>IF($O$4&gt;0,(LARGE(($N31,$V31,$AD31,$AL31,$AT31,$BB31),1)),"0")</f>
        <v>99</v>
      </c>
      <c r="BF31"/>
      <c r="BG31" s="12">
        <v>0</v>
      </c>
      <c r="BH31" s="12">
        <v>0</v>
      </c>
      <c r="BI31" s="38">
        <f t="shared" si="5"/>
        <v>105</v>
      </c>
      <c r="BJ31" s="12">
        <f t="shared" si="6"/>
        <v>201</v>
      </c>
    </row>
    <row r="32" spans="1:64" x14ac:dyDescent="0.2">
      <c r="A32" s="6">
        <v>24</v>
      </c>
      <c r="B32" s="6" t="s">
        <v>147</v>
      </c>
      <c r="C32" s="6" t="s">
        <v>386</v>
      </c>
      <c r="D32" s="6" t="s">
        <v>148</v>
      </c>
      <c r="E32" s="6" t="s">
        <v>27</v>
      </c>
      <c r="F32" s="6" t="s">
        <v>127</v>
      </c>
      <c r="G32" s="68">
        <v>5</v>
      </c>
      <c r="H32" s="68">
        <v>196</v>
      </c>
      <c r="I32" s="68">
        <v>0</v>
      </c>
      <c r="J32" s="69">
        <f t="shared" si="0"/>
        <v>196</v>
      </c>
      <c r="K32" s="68">
        <v>6.5</v>
      </c>
      <c r="L32" s="68">
        <v>6.5</v>
      </c>
      <c r="M32" s="68">
        <v>10</v>
      </c>
      <c r="N32" s="70">
        <v>10</v>
      </c>
      <c r="R32" s="72">
        <f t="shared" si="1"/>
        <v>0</v>
      </c>
      <c r="V32" s="73">
        <v>99</v>
      </c>
      <c r="Z32" s="75">
        <f t="shared" si="2"/>
        <v>0</v>
      </c>
      <c r="AD32" s="76">
        <v>99</v>
      </c>
      <c r="BC32" s="12">
        <f t="shared" si="3"/>
        <v>208</v>
      </c>
      <c r="BD32" s="12">
        <f t="shared" si="4"/>
        <v>196</v>
      </c>
      <c r="BE32" s="38">
        <f>IF($O$4&gt;0,(LARGE(($N32,$V32,$AD32,$AL32,$AT32,$BB32),1)),"0")</f>
        <v>99</v>
      </c>
      <c r="BF32"/>
      <c r="BG32" s="12">
        <v>0</v>
      </c>
      <c r="BH32" s="12">
        <v>0</v>
      </c>
      <c r="BI32" s="38">
        <f t="shared" si="5"/>
        <v>109</v>
      </c>
      <c r="BJ32" s="12">
        <f t="shared" si="6"/>
        <v>196</v>
      </c>
    </row>
    <row r="33" spans="1:62" x14ac:dyDescent="0.2">
      <c r="A33" s="6">
        <v>25</v>
      </c>
      <c r="B33" s="6" t="s">
        <v>151</v>
      </c>
      <c r="C33" s="6" t="s">
        <v>388</v>
      </c>
      <c r="D33" s="6" t="s">
        <v>152</v>
      </c>
      <c r="E33" s="6" t="s">
        <v>27</v>
      </c>
      <c r="F33" s="6" t="s">
        <v>153</v>
      </c>
      <c r="G33" s="68">
        <v>5</v>
      </c>
      <c r="H33" s="68">
        <v>194</v>
      </c>
      <c r="I33" s="68">
        <v>0</v>
      </c>
      <c r="J33" s="69">
        <f t="shared" si="0"/>
        <v>194</v>
      </c>
      <c r="K33" s="68">
        <v>5.5</v>
      </c>
      <c r="L33" s="68">
        <v>6.5</v>
      </c>
      <c r="M33" s="68">
        <v>12</v>
      </c>
      <c r="N33" s="70">
        <v>12</v>
      </c>
      <c r="R33" s="72">
        <f t="shared" si="1"/>
        <v>0</v>
      </c>
      <c r="V33" s="73">
        <v>99</v>
      </c>
      <c r="Z33" s="75">
        <f t="shared" si="2"/>
        <v>0</v>
      </c>
      <c r="AD33" s="76">
        <v>99</v>
      </c>
      <c r="BC33" s="12">
        <f t="shared" si="3"/>
        <v>210</v>
      </c>
      <c r="BD33" s="12">
        <f t="shared" si="4"/>
        <v>194</v>
      </c>
      <c r="BE33" s="38">
        <f>IF($O$4&gt;0,(LARGE(($N33,$V33,$AD33,$AL33,$AT33,$BB33),1)),"0")</f>
        <v>99</v>
      </c>
      <c r="BF33"/>
      <c r="BG33" s="12">
        <v>0</v>
      </c>
      <c r="BH33" s="12">
        <v>0</v>
      </c>
      <c r="BI33" s="38">
        <f t="shared" si="5"/>
        <v>111</v>
      </c>
      <c r="BJ33" s="12">
        <f t="shared" si="6"/>
        <v>194</v>
      </c>
    </row>
    <row r="34" spans="1:62" x14ac:dyDescent="0.2">
      <c r="A34" s="6">
        <v>26</v>
      </c>
      <c r="B34" s="6" t="s">
        <v>518</v>
      </c>
      <c r="C34" s="6" t="s">
        <v>560</v>
      </c>
      <c r="D34" s="6" t="s">
        <v>519</v>
      </c>
      <c r="E34" s="6" t="s">
        <v>27</v>
      </c>
      <c r="F34" s="6" t="s">
        <v>165</v>
      </c>
      <c r="J34" s="69">
        <f t="shared" si="0"/>
        <v>0</v>
      </c>
      <c r="N34" s="70">
        <v>99</v>
      </c>
      <c r="O34" s="71">
        <v>3</v>
      </c>
      <c r="P34" s="71">
        <v>190.5</v>
      </c>
      <c r="Q34" s="71">
        <v>0</v>
      </c>
      <c r="R34" s="72">
        <f t="shared" si="1"/>
        <v>190.5</v>
      </c>
      <c r="S34" s="71">
        <v>5.5</v>
      </c>
      <c r="T34" s="71">
        <v>6</v>
      </c>
      <c r="U34" s="71">
        <v>14</v>
      </c>
      <c r="V34" s="73">
        <v>14</v>
      </c>
      <c r="Z34" s="75">
        <f t="shared" si="2"/>
        <v>0</v>
      </c>
      <c r="AD34" s="76">
        <v>99</v>
      </c>
      <c r="BC34" s="12">
        <f t="shared" si="3"/>
        <v>212</v>
      </c>
      <c r="BD34" s="12">
        <f t="shared" si="4"/>
        <v>190.5</v>
      </c>
      <c r="BE34" s="38">
        <f>IF($O$4&gt;0,(LARGE(($N34,$V34,$AD34,$AL34,$AT34,$BB34),1)),"0")</f>
        <v>99</v>
      </c>
      <c r="BF34"/>
      <c r="BG34" s="12">
        <v>0</v>
      </c>
      <c r="BH34" s="12">
        <v>0</v>
      </c>
      <c r="BI34" s="38">
        <f t="shared" si="5"/>
        <v>113</v>
      </c>
      <c r="BJ34" s="12">
        <f t="shared" si="6"/>
        <v>190.5</v>
      </c>
    </row>
    <row r="35" spans="1:62" x14ac:dyDescent="0.2">
      <c r="A35" s="6">
        <v>27</v>
      </c>
      <c r="B35" s="6" t="s">
        <v>520</v>
      </c>
      <c r="C35" s="6" t="s">
        <v>561</v>
      </c>
      <c r="D35" s="6" t="s">
        <v>521</v>
      </c>
      <c r="E35" s="6" t="s">
        <v>27</v>
      </c>
      <c r="F35" s="6" t="s">
        <v>136</v>
      </c>
      <c r="J35" s="69">
        <f t="shared" si="0"/>
        <v>0</v>
      </c>
      <c r="N35" s="70">
        <v>99</v>
      </c>
      <c r="O35" s="71">
        <v>3</v>
      </c>
      <c r="P35" s="71">
        <v>189.5</v>
      </c>
      <c r="Q35" s="71">
        <v>0</v>
      </c>
      <c r="R35" s="72">
        <f t="shared" si="1"/>
        <v>189.5</v>
      </c>
      <c r="S35" s="71">
        <v>6</v>
      </c>
      <c r="T35" s="71">
        <v>6.5</v>
      </c>
      <c r="U35" s="71">
        <v>15</v>
      </c>
      <c r="V35" s="73">
        <v>15</v>
      </c>
      <c r="Z35" s="75">
        <f t="shared" si="2"/>
        <v>0</v>
      </c>
      <c r="AD35" s="76">
        <v>99</v>
      </c>
      <c r="BC35" s="12">
        <f t="shared" si="3"/>
        <v>213</v>
      </c>
      <c r="BD35" s="12">
        <f t="shared" si="4"/>
        <v>189.5</v>
      </c>
      <c r="BE35" s="38">
        <f>IF($O$4&gt;0,(LARGE(($N35,$V35,$AD35,$AL35,$AT35,$BB35),1)),"0")</f>
        <v>99</v>
      </c>
      <c r="BF35"/>
      <c r="BG35" s="12">
        <v>0</v>
      </c>
      <c r="BH35" s="12">
        <v>0</v>
      </c>
      <c r="BI35" s="38">
        <f t="shared" si="5"/>
        <v>114</v>
      </c>
      <c r="BJ35" s="12">
        <f t="shared" si="6"/>
        <v>189.5</v>
      </c>
    </row>
    <row r="36" spans="1:62" x14ac:dyDescent="0.2">
      <c r="A36" s="6">
        <v>28</v>
      </c>
      <c r="B36" s="6" t="s">
        <v>522</v>
      </c>
      <c r="C36" s="6" t="s">
        <v>562</v>
      </c>
      <c r="D36" s="6" t="s">
        <v>523</v>
      </c>
      <c r="E36" s="6" t="s">
        <v>27</v>
      </c>
      <c r="F36" s="6" t="s">
        <v>178</v>
      </c>
      <c r="J36" s="69">
        <f t="shared" si="0"/>
        <v>0</v>
      </c>
      <c r="N36" s="70">
        <v>99</v>
      </c>
      <c r="O36" s="71">
        <v>3</v>
      </c>
      <c r="P36" s="71">
        <v>187.5</v>
      </c>
      <c r="Q36" s="71">
        <v>0</v>
      </c>
      <c r="R36" s="72">
        <f t="shared" si="1"/>
        <v>187.5</v>
      </c>
      <c r="S36" s="71">
        <v>5</v>
      </c>
      <c r="T36" s="71">
        <v>6</v>
      </c>
      <c r="U36" s="71">
        <v>18</v>
      </c>
      <c r="V36" s="73">
        <v>18</v>
      </c>
      <c r="Z36" s="75">
        <f t="shared" si="2"/>
        <v>0</v>
      </c>
      <c r="AD36" s="76">
        <v>99</v>
      </c>
      <c r="BC36" s="12">
        <f t="shared" si="3"/>
        <v>216</v>
      </c>
      <c r="BD36" s="12">
        <f t="shared" si="4"/>
        <v>187.5</v>
      </c>
      <c r="BE36" s="38">
        <f>IF($O$4&gt;0,(LARGE(($N36,$V36,$AD36,$AL36,$AT36,$BB36),1)),"0")</f>
        <v>99</v>
      </c>
      <c r="BF36"/>
      <c r="BG36" s="12">
        <v>0</v>
      </c>
      <c r="BH36" s="12">
        <v>0</v>
      </c>
      <c r="BI36" s="38">
        <f t="shared" si="5"/>
        <v>117</v>
      </c>
      <c r="BJ36" s="12">
        <f t="shared" si="6"/>
        <v>187.5</v>
      </c>
    </row>
    <row r="37" spans="1:62" x14ac:dyDescent="0.2">
      <c r="A37" s="6">
        <v>29</v>
      </c>
      <c r="B37" s="6" t="s">
        <v>524</v>
      </c>
      <c r="C37" s="6" t="s">
        <v>563</v>
      </c>
      <c r="D37" s="6" t="s">
        <v>525</v>
      </c>
      <c r="E37" s="6" t="s">
        <v>27</v>
      </c>
      <c r="F37" s="6" t="s">
        <v>208</v>
      </c>
      <c r="J37" s="69">
        <f t="shared" si="0"/>
        <v>0</v>
      </c>
      <c r="N37" s="70">
        <v>99</v>
      </c>
      <c r="O37" s="71">
        <v>3</v>
      </c>
      <c r="P37" s="71">
        <v>184.5</v>
      </c>
      <c r="Q37" s="71">
        <v>0</v>
      </c>
      <c r="R37" s="72">
        <f t="shared" si="1"/>
        <v>184.5</v>
      </c>
      <c r="S37" s="71">
        <v>5</v>
      </c>
      <c r="T37" s="71">
        <v>6</v>
      </c>
      <c r="U37" s="71">
        <v>20</v>
      </c>
      <c r="V37" s="73">
        <v>20</v>
      </c>
      <c r="Z37" s="75">
        <f t="shared" si="2"/>
        <v>0</v>
      </c>
      <c r="AD37" s="76">
        <v>99</v>
      </c>
      <c r="BC37" s="12">
        <f t="shared" si="3"/>
        <v>218</v>
      </c>
      <c r="BD37" s="12">
        <f t="shared" si="4"/>
        <v>184.5</v>
      </c>
      <c r="BE37" s="38">
        <f>IF($O$4&gt;0,(LARGE(($N37,$V37,$AD37,$AL37,$AT37,$BB37),1)),"0")</f>
        <v>99</v>
      </c>
      <c r="BF37"/>
      <c r="BG37" s="12">
        <v>0</v>
      </c>
      <c r="BH37" s="12">
        <v>0</v>
      </c>
      <c r="BI37" s="38">
        <f t="shared" si="5"/>
        <v>119</v>
      </c>
      <c r="BJ37" s="12">
        <f t="shared" si="6"/>
        <v>184.5</v>
      </c>
    </row>
    <row r="38" spans="1:62" x14ac:dyDescent="0.2">
      <c r="A38" s="6">
        <v>30</v>
      </c>
      <c r="B38" s="6" t="s">
        <v>179</v>
      </c>
      <c r="C38" s="6" t="s">
        <v>399</v>
      </c>
      <c r="D38" s="6" t="s">
        <v>180</v>
      </c>
      <c r="E38" s="6" t="s">
        <v>27</v>
      </c>
      <c r="F38" s="6" t="s">
        <v>127</v>
      </c>
      <c r="G38" s="68">
        <v>5</v>
      </c>
      <c r="H38" s="68">
        <v>186.5</v>
      </c>
      <c r="I38" s="68">
        <v>0</v>
      </c>
      <c r="J38" s="69">
        <f t="shared" si="0"/>
        <v>186.5</v>
      </c>
      <c r="K38" s="68">
        <v>5.5</v>
      </c>
      <c r="L38" s="68">
        <v>6</v>
      </c>
      <c r="M38" s="68">
        <v>23</v>
      </c>
      <c r="N38" s="70">
        <v>23</v>
      </c>
      <c r="R38" s="72">
        <f t="shared" si="1"/>
        <v>0</v>
      </c>
      <c r="V38" s="73">
        <v>99</v>
      </c>
      <c r="Z38" s="75">
        <f t="shared" si="2"/>
        <v>0</v>
      </c>
      <c r="AD38" s="76">
        <v>99</v>
      </c>
      <c r="BC38" s="12">
        <f t="shared" si="3"/>
        <v>221</v>
      </c>
      <c r="BD38" s="12">
        <f t="shared" si="4"/>
        <v>186.5</v>
      </c>
      <c r="BE38" s="38">
        <f>IF($O$4&gt;0,(LARGE(($N38,$V38,$AD38,$AL38,$AT38,$BB38),1)),"0")</f>
        <v>99</v>
      </c>
      <c r="BF38"/>
      <c r="BG38" s="12">
        <v>0</v>
      </c>
      <c r="BH38" s="12">
        <v>0</v>
      </c>
      <c r="BI38" s="38">
        <f t="shared" si="5"/>
        <v>122</v>
      </c>
      <c r="BJ38" s="12">
        <f t="shared" si="6"/>
        <v>186.5</v>
      </c>
    </row>
    <row r="39" spans="1:62" x14ac:dyDescent="0.2">
      <c r="A39" s="6">
        <v>31</v>
      </c>
      <c r="B39" s="6" t="s">
        <v>181</v>
      </c>
      <c r="C39" s="6" t="s">
        <v>400</v>
      </c>
      <c r="D39" s="6" t="s">
        <v>182</v>
      </c>
      <c r="E39" s="6" t="s">
        <v>27</v>
      </c>
      <c r="F39" s="6" t="s">
        <v>133</v>
      </c>
      <c r="G39" s="68">
        <v>5</v>
      </c>
      <c r="H39" s="68">
        <v>185</v>
      </c>
      <c r="I39" s="68">
        <v>0</v>
      </c>
      <c r="J39" s="69">
        <f t="shared" si="0"/>
        <v>185</v>
      </c>
      <c r="K39" s="68">
        <v>6</v>
      </c>
      <c r="L39" s="68">
        <v>6.5</v>
      </c>
      <c r="M39" s="68">
        <v>24</v>
      </c>
      <c r="N39" s="70">
        <v>24</v>
      </c>
      <c r="R39" s="72">
        <f t="shared" si="1"/>
        <v>0</v>
      </c>
      <c r="V39" s="73">
        <v>99</v>
      </c>
      <c r="Z39" s="75">
        <f t="shared" si="2"/>
        <v>0</v>
      </c>
      <c r="AD39" s="76">
        <v>99</v>
      </c>
      <c r="BC39" s="12">
        <f t="shared" si="3"/>
        <v>222</v>
      </c>
      <c r="BD39" s="12">
        <f t="shared" si="4"/>
        <v>185</v>
      </c>
      <c r="BE39" s="38">
        <f>IF($O$4&gt;0,(LARGE(($N39,$V39,$AD39,$AL39,$AT39,$BB39),1)),"0")</f>
        <v>99</v>
      </c>
      <c r="BF39"/>
      <c r="BG39" s="12">
        <v>0</v>
      </c>
      <c r="BH39" s="12">
        <v>0</v>
      </c>
      <c r="BI39" s="38">
        <f t="shared" si="5"/>
        <v>123</v>
      </c>
      <c r="BJ39" s="12">
        <f t="shared" si="6"/>
        <v>185</v>
      </c>
    </row>
    <row r="40" spans="1:62" x14ac:dyDescent="0.2">
      <c r="A40" s="6">
        <v>32</v>
      </c>
      <c r="B40" s="6" t="s">
        <v>183</v>
      </c>
      <c r="C40" s="6" t="s">
        <v>401</v>
      </c>
      <c r="D40" s="6" t="s">
        <v>184</v>
      </c>
      <c r="E40" s="6" t="s">
        <v>27</v>
      </c>
      <c r="F40" s="6" t="s">
        <v>185</v>
      </c>
      <c r="G40" s="68">
        <v>5</v>
      </c>
      <c r="H40" s="68">
        <v>184.5</v>
      </c>
      <c r="I40" s="68">
        <v>0</v>
      </c>
      <c r="J40" s="69">
        <f t="shared" si="0"/>
        <v>184.5</v>
      </c>
      <c r="K40" s="68">
        <v>5</v>
      </c>
      <c r="L40" s="68">
        <v>6</v>
      </c>
      <c r="M40" s="68">
        <v>25</v>
      </c>
      <c r="N40" s="70">
        <v>25</v>
      </c>
      <c r="R40" s="72">
        <f t="shared" si="1"/>
        <v>0</v>
      </c>
      <c r="V40" s="73">
        <v>99</v>
      </c>
      <c r="Z40" s="75">
        <f t="shared" si="2"/>
        <v>0</v>
      </c>
      <c r="AD40" s="76">
        <v>99</v>
      </c>
      <c r="BC40" s="12">
        <f t="shared" si="3"/>
        <v>223</v>
      </c>
      <c r="BD40" s="12">
        <f t="shared" si="4"/>
        <v>184.5</v>
      </c>
      <c r="BE40" s="38">
        <f>IF($O$4&gt;0,(LARGE(($N40,$V40,$AD40,$AL40,$AT40,$BB40),1)),"0")</f>
        <v>99</v>
      </c>
      <c r="BF40"/>
      <c r="BG40" s="12">
        <v>0</v>
      </c>
      <c r="BH40" s="12">
        <v>0</v>
      </c>
      <c r="BI40" s="38">
        <f t="shared" si="5"/>
        <v>124</v>
      </c>
      <c r="BJ40" s="12">
        <f t="shared" si="6"/>
        <v>184.5</v>
      </c>
    </row>
    <row r="41" spans="1:62" x14ac:dyDescent="0.2">
      <c r="A41" s="6">
        <v>33</v>
      </c>
      <c r="B41" s="6" t="s">
        <v>186</v>
      </c>
      <c r="C41" s="6" t="s">
        <v>402</v>
      </c>
      <c r="D41" s="6" t="s">
        <v>187</v>
      </c>
      <c r="E41" s="6" t="s">
        <v>27</v>
      </c>
      <c r="F41" s="6" t="s">
        <v>133</v>
      </c>
      <c r="G41" s="68">
        <v>5</v>
      </c>
      <c r="H41" s="68">
        <v>180</v>
      </c>
      <c r="I41" s="68">
        <v>0</v>
      </c>
      <c r="J41" s="69">
        <f t="shared" si="0"/>
        <v>180</v>
      </c>
      <c r="K41" s="68">
        <v>5</v>
      </c>
      <c r="L41" s="68">
        <v>5.5</v>
      </c>
      <c r="M41" s="68">
        <v>26</v>
      </c>
      <c r="N41" s="70">
        <v>26</v>
      </c>
      <c r="R41" s="72">
        <f t="shared" si="1"/>
        <v>0</v>
      </c>
      <c r="V41" s="73">
        <v>99</v>
      </c>
      <c r="Z41" s="75">
        <f t="shared" si="2"/>
        <v>0</v>
      </c>
      <c r="AD41" s="76">
        <v>99</v>
      </c>
      <c r="BC41" s="12">
        <f t="shared" si="3"/>
        <v>224</v>
      </c>
      <c r="BD41" s="12">
        <f t="shared" si="4"/>
        <v>180</v>
      </c>
      <c r="BE41" s="38">
        <f>IF($O$4&gt;0,(LARGE(($N41,$V41,$AD41,$AL41,$AT41,$BB41),1)),"0")</f>
        <v>99</v>
      </c>
      <c r="BF41"/>
      <c r="BG41" s="12">
        <v>0</v>
      </c>
      <c r="BH41" s="12">
        <v>0</v>
      </c>
      <c r="BI41" s="38">
        <f t="shared" si="5"/>
        <v>125</v>
      </c>
      <c r="BJ41" s="12">
        <f t="shared" si="6"/>
        <v>180</v>
      </c>
    </row>
    <row r="42" spans="1:62" x14ac:dyDescent="0.2">
      <c r="A42" s="6">
        <v>34</v>
      </c>
      <c r="B42" s="6" t="s">
        <v>190</v>
      </c>
      <c r="C42" s="6" t="s">
        <v>404</v>
      </c>
      <c r="D42" s="6" t="s">
        <v>191</v>
      </c>
      <c r="E42" s="6" t="s">
        <v>27</v>
      </c>
      <c r="F42" s="6" t="s">
        <v>162</v>
      </c>
      <c r="G42" s="68">
        <v>5</v>
      </c>
      <c r="H42" s="68">
        <v>177.5</v>
      </c>
      <c r="I42" s="68">
        <v>0</v>
      </c>
      <c r="J42" s="69">
        <f t="shared" si="0"/>
        <v>177.5</v>
      </c>
      <c r="K42" s="68">
        <v>5</v>
      </c>
      <c r="L42" s="68">
        <v>5.5</v>
      </c>
      <c r="M42" s="68">
        <v>28</v>
      </c>
      <c r="N42" s="70">
        <v>28</v>
      </c>
      <c r="R42" s="72">
        <f t="shared" si="1"/>
        <v>0</v>
      </c>
      <c r="V42" s="73">
        <v>99</v>
      </c>
      <c r="Z42" s="75">
        <f t="shared" si="2"/>
        <v>0</v>
      </c>
      <c r="AD42" s="76">
        <v>99</v>
      </c>
      <c r="BC42" s="12">
        <f t="shared" si="3"/>
        <v>226</v>
      </c>
      <c r="BD42" s="12">
        <f t="shared" si="4"/>
        <v>177.5</v>
      </c>
      <c r="BE42" s="38">
        <f>IF($O$4&gt;0,(LARGE(($N42,$V42,$AD42,$AL42,$AT42,$BB42),1)),"0")</f>
        <v>99</v>
      </c>
      <c r="BF42"/>
      <c r="BG42" s="12">
        <v>0</v>
      </c>
      <c r="BH42" s="12">
        <v>0</v>
      </c>
      <c r="BI42" s="38">
        <f t="shared" si="5"/>
        <v>127</v>
      </c>
      <c r="BJ42" s="12">
        <f t="shared" si="6"/>
        <v>177.5</v>
      </c>
    </row>
  </sheetData>
  <sheetProtection sheet="1" objects="1" scenarios="1"/>
  <sortState xmlns:xlrd2="http://schemas.microsoft.com/office/spreadsheetml/2017/richdata2" ref="A9:XFD43">
    <sortCondition ref="BI9"/>
  </sortState>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456 AV9:AW65456 P9:Q65456 X9:Y65456 AF9:AG65456 AN9:AO65456">
    <cfRule type="cellIs" dxfId="7" priority="1" stopIfTrue="1" operator="greaterThanOrEqual">
      <formula>$BL$6</formula>
    </cfRule>
  </conditionalFormatting>
  <dataValidations count="9">
    <dataValidation type="whole" allowBlank="1" showInputMessage="1" showErrorMessage="1" sqref="O3:V3" xr:uid="{00000000-0002-0000-0100-000000000000}">
      <formula1>0</formula1>
      <formula2>99</formula2>
    </dataValidation>
    <dataValidation type="whole" operator="lessThanOrEqual" allowBlank="1" showInputMessage="1" showErrorMessage="1" sqref="BL5" xr:uid="{00000000-0002-0000-0100-000001000000}">
      <formula1>99</formula1>
    </dataValidation>
    <dataValidation type="whole" operator="lessThanOrEqual" allowBlank="1" showInputMessage="1" showErrorMessage="1" sqref="BL6" xr:uid="{00000000-0002-0000-0100-000002000000}">
      <formula1>400</formula1>
    </dataValidation>
    <dataValidation type="whole" allowBlank="1" showInputMessage="1" showErrorMessage="1" sqref="M1:N2 U1:V2 BA1:BB2 AS1:AT2 AK1:AL2 AC1:AD2 M8:N65456 AC8:AD65456 U8:V65456 AK8:AL65456 AS8:AT65456 BA8:BB65456" xr:uid="{00000000-0002-0000-0100-000003000000}">
      <formula1>0</formula1>
      <formula2>999</formula2>
    </dataValidation>
    <dataValidation type="decimal" allowBlank="1" showInputMessage="1" showErrorMessage="1" sqref="K1:L2 S1:T2 AY1:AZ2 AQ1:AR2 AI1:AJ2 AA1:AB2 K8:L65456 AA8:AB65456 S8:T65456 AI8:AJ65456 AQ8:AR65456 AY8:AZ65456" xr:uid="{00000000-0002-0000-0100-000004000000}">
      <formula1>0</formula1>
      <formula2>99</formula2>
    </dataValidation>
    <dataValidation type="decimal" allowBlank="1" showInputMessage="1" showErrorMessage="1" sqref="H1:I2 P1:Q2 AV1:AW2 AN1:AO2 AF1:AG2 X1:Y2 H8:I65456 X8:Y65456 P8:Q65456 AF8:AG65456 AN8:AO65456 AV8:AW65456" xr:uid="{00000000-0002-0000-0100-000005000000}">
      <formula1>0</formula1>
      <formula2>400</formula2>
    </dataValidation>
    <dataValidation operator="lessThanOrEqual" allowBlank="1" showInputMessage="1" showErrorMessage="1" sqref="Z8:Z42 AH8 AP8 AX8 BC9:BE42 J1:J2 R1:R2 AX1:AX2 AP1:AP2 AH1:AH2 Z1:Z2 BC1:BK8 BL1:BL4 BL7:BL8 R8:R42 J8:J42 BI9:BJ42" xr:uid="{00000000-0002-0000-0100-000006000000}"/>
    <dataValidation type="list" allowBlank="1" showInputMessage="1" showErrorMessage="1" sqref="BM1:BM2 BM9:BM65456" xr:uid="{00000000-0002-0000-0100-000007000000}">
      <formula1>"ja,nee"</formula1>
    </dataValidation>
    <dataValidation type="decimal" operator="lessThanOrEqual" allowBlank="1" showInputMessage="1" showErrorMessage="1" sqref="BK9:BL42 BC43:BL65456 AH9:AH65456 AP9:AP65456 AX9:AX65456 Z43:Z65456 R43:R65456 J43:J65456 BG9:BH42" xr:uid="{00000000-0002-0000-0100-000008000000}">
      <formula1>100</formula1>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41"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266242"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266243"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266244"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266245"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266246"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266247"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266248"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266249"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266250"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266251"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266252"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266253"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266254"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266255"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266256"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266257"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266258"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266259"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266260"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266261" r:id="rId24" name="Button 21">
              <controlPr defaultSize="0" print="0" autoFill="0" autoPict="0" macro="[0]!Verberg_Ex_Aequo_4">
                <anchor moveWithCells="1" sizeWithCells="1">
                  <from>
                    <xdr:col>30</xdr:col>
                    <xdr:colOff>0</xdr:colOff>
                    <xdr:row>7</xdr:row>
                    <xdr:rowOff>0</xdr:rowOff>
                  </from>
                  <to>
                    <xdr:col>35</xdr:col>
                    <xdr:colOff>209550</xdr:colOff>
                    <xdr:row>7</xdr:row>
                    <xdr:rowOff>314325</xdr:rowOff>
                  </to>
                </anchor>
              </controlPr>
            </control>
          </mc:Choice>
        </mc:AlternateContent>
        <mc:AlternateContent xmlns:mc="http://schemas.openxmlformats.org/markup-compatibility/2006">
          <mc:Choice Requires="x14">
            <control shapeId="266262"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266263"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266264"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266265"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266266"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72">
    <pageSetUpPr fitToPage="1"/>
  </sheetPr>
  <dimension ref="A1:BN37"/>
  <sheetViews>
    <sheetView workbookViewId="0">
      <pane xSplit="5" ySplit="8" topLeftCell="G9" activePane="bottomRight" state="frozen"/>
      <selection activeCell="C5" sqref="C5:E5"/>
      <selection pane="topRight" activeCell="C5" sqref="C5:E5"/>
      <selection pane="bottomLeft" activeCell="C5" sqref="C5:E5"/>
      <selection pane="bottomRight" activeCell="BN9" sqref="BN9"/>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hidden="1"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5.5703125" style="6"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95"/>
      <c r="B2" s="95"/>
      <c r="C2" s="95">
        <v>1</v>
      </c>
      <c r="D2" s="95">
        <f>FLOOR((C2+3)/4,1)</f>
        <v>1</v>
      </c>
      <c r="E2" s="95"/>
      <c r="F2" s="95"/>
      <c r="G2" s="67"/>
      <c r="H2" s="67">
        <v>192</v>
      </c>
      <c r="I2" s="69">
        <v>190</v>
      </c>
      <c r="J2" s="69">
        <f>H2+I2</f>
        <v>382</v>
      </c>
      <c r="K2" s="69"/>
      <c r="L2" s="69"/>
      <c r="M2" s="69"/>
      <c r="N2" s="79">
        <v>1</v>
      </c>
      <c r="O2" s="72"/>
      <c r="P2" s="72">
        <v>193</v>
      </c>
      <c r="Q2" s="72">
        <v>193</v>
      </c>
      <c r="R2" s="72">
        <f>P2+Q2</f>
        <v>386</v>
      </c>
      <c r="S2" s="72"/>
      <c r="T2" s="72"/>
      <c r="U2" s="72"/>
      <c r="V2" s="80">
        <v>2</v>
      </c>
      <c r="W2" s="75"/>
      <c r="X2" s="75">
        <v>198</v>
      </c>
      <c r="Y2" s="75">
        <v>198</v>
      </c>
      <c r="Z2" s="75">
        <f>X2+Y2</f>
        <v>396</v>
      </c>
      <c r="AA2" s="75"/>
      <c r="AB2" s="75"/>
      <c r="AC2" s="75"/>
      <c r="AD2" s="81">
        <v>3</v>
      </c>
      <c r="AE2" s="72"/>
      <c r="AF2" s="72">
        <v>177</v>
      </c>
      <c r="AG2" s="72">
        <v>177</v>
      </c>
      <c r="AH2" s="72">
        <f>AF2+AG2</f>
        <v>354</v>
      </c>
      <c r="AI2" s="72"/>
      <c r="AJ2" s="72"/>
      <c r="AK2" s="72"/>
      <c r="AL2" s="80">
        <v>4</v>
      </c>
      <c r="AM2" s="75"/>
      <c r="AN2" s="75">
        <v>178</v>
      </c>
      <c r="AO2" s="75">
        <v>178</v>
      </c>
      <c r="AP2" s="75">
        <f>AN2+AO2</f>
        <v>356</v>
      </c>
      <c r="AQ2" s="75"/>
      <c r="AR2" s="75"/>
      <c r="AS2" s="75"/>
      <c r="AT2" s="81">
        <v>5</v>
      </c>
      <c r="AU2" s="72"/>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N2" s="12"/>
    </row>
    <row r="3" spans="1:66" x14ac:dyDescent="0.2">
      <c r="A3" s="115" t="s">
        <v>9</v>
      </c>
      <c r="B3" s="116"/>
      <c r="C3" s="117" t="str">
        <f>Instellingen!B3</f>
        <v>Kring NVF</v>
      </c>
      <c r="D3" s="118"/>
      <c r="E3" s="119"/>
      <c r="F3" s="115" t="s">
        <v>43</v>
      </c>
      <c r="G3" s="120"/>
      <c r="H3" s="120"/>
      <c r="I3" s="120"/>
      <c r="J3" s="120"/>
      <c r="K3" s="120"/>
      <c r="L3" s="120"/>
      <c r="M3" s="120"/>
      <c r="N3" s="116"/>
      <c r="O3" s="121">
        <v>6</v>
      </c>
      <c r="P3" s="122"/>
      <c r="Q3" s="122"/>
      <c r="R3" s="122"/>
      <c r="S3" s="122"/>
      <c r="T3" s="122"/>
      <c r="U3" s="122"/>
      <c r="V3" s="123"/>
      <c r="W3" s="124"/>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6"/>
      <c r="BC3" s="115" t="s">
        <v>41</v>
      </c>
      <c r="BD3" s="120"/>
      <c r="BE3" s="120"/>
      <c r="BF3" s="120"/>
      <c r="BG3" s="120"/>
      <c r="BH3" s="120"/>
      <c r="BI3" s="120"/>
      <c r="BJ3" s="120"/>
      <c r="BK3" s="116"/>
      <c r="BL3" s="23">
        <f>Instellingen!B6</f>
        <v>3</v>
      </c>
      <c r="BM3" s="124"/>
      <c r="BN3" s="125"/>
    </row>
    <row r="4" spans="1:66" x14ac:dyDescent="0.2">
      <c r="A4" s="115" t="s">
        <v>10</v>
      </c>
      <c r="B4" s="116"/>
      <c r="C4" s="133" t="s">
        <v>28</v>
      </c>
      <c r="D4" s="118"/>
      <c r="E4" s="119"/>
      <c r="F4" s="115" t="s">
        <v>72</v>
      </c>
      <c r="G4" s="120"/>
      <c r="H4" s="120"/>
      <c r="I4" s="120"/>
      <c r="J4" s="120"/>
      <c r="K4" s="120"/>
      <c r="L4" s="120"/>
      <c r="M4" s="120"/>
      <c r="N4" s="116"/>
      <c r="O4" s="134">
        <f>Instellingen!B7</f>
        <v>1</v>
      </c>
      <c r="P4" s="135"/>
      <c r="Q4" s="135"/>
      <c r="R4" s="135"/>
      <c r="S4" s="135"/>
      <c r="T4" s="135"/>
      <c r="U4" s="135"/>
      <c r="V4" s="136"/>
      <c r="W4" s="127"/>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9"/>
      <c r="BC4" s="115"/>
      <c r="BD4" s="120"/>
      <c r="BE4" s="120"/>
      <c r="BF4" s="120"/>
      <c r="BG4" s="120"/>
      <c r="BH4" s="120"/>
      <c r="BI4" s="120"/>
      <c r="BJ4" s="120"/>
      <c r="BK4" s="116"/>
      <c r="BL4" s="23"/>
      <c r="BM4" s="127"/>
      <c r="BN4" s="128"/>
    </row>
    <row r="5" spans="1:66" x14ac:dyDescent="0.2">
      <c r="A5" s="115" t="s">
        <v>11</v>
      </c>
      <c r="B5" s="116"/>
      <c r="C5" s="133"/>
      <c r="D5" s="118"/>
      <c r="E5" s="119"/>
      <c r="F5" s="115" t="s">
        <v>12</v>
      </c>
      <c r="G5" s="120"/>
      <c r="H5" s="120"/>
      <c r="I5" s="120"/>
      <c r="J5" s="120"/>
      <c r="K5" s="120"/>
      <c r="L5" s="120"/>
      <c r="M5" s="120"/>
      <c r="N5" s="116"/>
      <c r="O5" s="134">
        <f>Instellingen!B5</f>
        <v>99</v>
      </c>
      <c r="P5" s="135"/>
      <c r="Q5" s="135"/>
      <c r="R5" s="135"/>
      <c r="S5" s="135"/>
      <c r="T5" s="135"/>
      <c r="U5" s="135"/>
      <c r="V5" s="136"/>
      <c r="W5" s="130"/>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2"/>
      <c r="BC5" s="115" t="s">
        <v>13</v>
      </c>
      <c r="BD5" s="120"/>
      <c r="BE5" s="120"/>
      <c r="BF5" s="120"/>
      <c r="BG5" s="120"/>
      <c r="BH5" s="120"/>
      <c r="BI5" s="120"/>
      <c r="BJ5" s="120"/>
      <c r="BK5" s="116"/>
      <c r="BL5" s="9">
        <v>2</v>
      </c>
      <c r="BM5" s="127"/>
      <c r="BN5" s="128"/>
    </row>
    <row r="6" spans="1:66" ht="12.75" customHeight="1" x14ac:dyDescent="0.2">
      <c r="A6" s="137"/>
      <c r="B6" s="137"/>
      <c r="C6" s="137"/>
      <c r="D6" s="137"/>
      <c r="E6" s="13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92" t="s">
        <v>35</v>
      </c>
      <c r="BJ6" s="94"/>
      <c r="BK6" s="93"/>
      <c r="BL6" s="33">
        <v>180</v>
      </c>
      <c r="BM6" s="127"/>
      <c r="BN6" s="128"/>
    </row>
    <row r="7" spans="1:66" ht="12.75" customHeight="1" x14ac:dyDescent="0.2">
      <c r="A7" s="139"/>
      <c r="B7" s="139"/>
      <c r="C7" s="139"/>
      <c r="D7" s="139"/>
      <c r="E7" s="140"/>
      <c r="F7" s="66" t="s">
        <v>15</v>
      </c>
      <c r="G7" s="150" t="str">
        <f>Instellingen!C36</f>
        <v>06 jun 2022</v>
      </c>
      <c r="H7" s="151"/>
      <c r="I7" s="151"/>
      <c r="J7" s="151"/>
      <c r="K7" s="151"/>
      <c r="L7" s="151"/>
      <c r="M7" s="151"/>
      <c r="N7" s="152"/>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130"/>
      <c r="BN7" s="131"/>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8" t="s">
        <v>97</v>
      </c>
      <c r="BN8" s="2" t="s">
        <v>6</v>
      </c>
    </row>
    <row r="9" spans="1:66" x14ac:dyDescent="0.2">
      <c r="A9" s="6">
        <v>1</v>
      </c>
      <c r="B9" s="6" t="s">
        <v>192</v>
      </c>
      <c r="C9" s="6" t="s">
        <v>405</v>
      </c>
      <c r="D9" s="6" t="s">
        <v>193</v>
      </c>
      <c r="E9" s="6" t="s">
        <v>28</v>
      </c>
      <c r="F9" s="6" t="s">
        <v>127</v>
      </c>
      <c r="G9" s="68">
        <v>7</v>
      </c>
      <c r="H9" s="68">
        <v>203</v>
      </c>
      <c r="I9" s="68">
        <v>0</v>
      </c>
      <c r="J9" s="69">
        <f t="shared" ref="J9:J37" si="0">H9+I9</f>
        <v>203</v>
      </c>
      <c r="K9" s="68">
        <v>7</v>
      </c>
      <c r="L9" s="68">
        <v>7.5</v>
      </c>
      <c r="M9" s="68">
        <v>1</v>
      </c>
      <c r="N9" s="70">
        <v>1</v>
      </c>
      <c r="O9" s="71">
        <v>3</v>
      </c>
      <c r="P9" s="71">
        <v>199</v>
      </c>
      <c r="Q9" s="71">
        <v>0</v>
      </c>
      <c r="R9" s="72">
        <f t="shared" ref="R9:R37" si="1">P9+Q9</f>
        <v>199</v>
      </c>
      <c r="S9" s="71">
        <v>6</v>
      </c>
      <c r="T9" s="71">
        <v>7</v>
      </c>
      <c r="U9" s="71">
        <v>9</v>
      </c>
      <c r="V9" s="73">
        <v>9</v>
      </c>
      <c r="W9" s="74">
        <v>1</v>
      </c>
      <c r="X9" s="74">
        <v>204.5</v>
      </c>
      <c r="Z9" s="75">
        <f t="shared" ref="Z9:Z37" si="2">X9+Y9</f>
        <v>204.5</v>
      </c>
      <c r="AA9" s="74">
        <v>7</v>
      </c>
      <c r="AB9" s="74">
        <v>7.5</v>
      </c>
      <c r="AC9" s="74">
        <v>1</v>
      </c>
      <c r="AD9" s="76">
        <v>1</v>
      </c>
      <c r="BC9" s="12">
        <f t="shared" ref="BC9:BC37" si="3">N9+V9+AD9+AL9+AT9+BB9</f>
        <v>11</v>
      </c>
      <c r="BD9" s="12">
        <f t="shared" ref="BD9:BD37" si="4">J9+R9+Z9+AH9+AP9+AX9</f>
        <v>606.5</v>
      </c>
      <c r="BE9" s="38">
        <f>IF($O$4&gt;0,(LARGE(($N9,$V9,$AD9,$AL9,$AT9,$BB9),1)),"0")</f>
        <v>9</v>
      </c>
      <c r="BF9"/>
      <c r="BG9" s="12">
        <v>199</v>
      </c>
      <c r="BH9" s="12">
        <v>0</v>
      </c>
      <c r="BI9" s="38">
        <f t="shared" ref="BI9:BI37" si="5">BC9-BE9-BF9</f>
        <v>2</v>
      </c>
      <c r="BJ9" s="12">
        <f t="shared" ref="BJ9:BJ37" si="6">BD9-BG9-BH9</f>
        <v>407.5</v>
      </c>
      <c r="BK9" s="6">
        <v>1</v>
      </c>
      <c r="BN9" s="6" t="s">
        <v>570</v>
      </c>
    </row>
    <row r="10" spans="1:66" x14ac:dyDescent="0.2">
      <c r="A10" s="6">
        <v>2</v>
      </c>
      <c r="B10" s="6" t="s">
        <v>526</v>
      </c>
      <c r="C10" s="6" t="s">
        <v>407</v>
      </c>
      <c r="D10" s="6" t="s">
        <v>527</v>
      </c>
      <c r="E10" s="6" t="s">
        <v>28</v>
      </c>
      <c r="F10" s="6" t="s">
        <v>124</v>
      </c>
      <c r="J10" s="69">
        <f t="shared" si="0"/>
        <v>0</v>
      </c>
      <c r="N10" s="70">
        <v>99</v>
      </c>
      <c r="O10" s="71">
        <v>3</v>
      </c>
      <c r="P10" s="71">
        <v>219.5</v>
      </c>
      <c r="Q10" s="71">
        <v>0</v>
      </c>
      <c r="R10" s="72">
        <f t="shared" si="1"/>
        <v>219.5</v>
      </c>
      <c r="S10" s="71">
        <v>7.5</v>
      </c>
      <c r="T10" s="71">
        <v>7</v>
      </c>
      <c r="U10" s="71">
        <v>1</v>
      </c>
      <c r="V10" s="73">
        <v>1</v>
      </c>
      <c r="W10" s="74">
        <v>1</v>
      </c>
      <c r="X10" s="74">
        <v>203</v>
      </c>
      <c r="Z10" s="75">
        <f t="shared" si="2"/>
        <v>203</v>
      </c>
      <c r="AA10" s="74">
        <v>7</v>
      </c>
      <c r="AB10" s="74">
        <v>6.5</v>
      </c>
      <c r="AC10" s="74">
        <v>2</v>
      </c>
      <c r="AD10" s="76">
        <v>2</v>
      </c>
      <c r="BC10" s="12">
        <f t="shared" si="3"/>
        <v>102</v>
      </c>
      <c r="BD10" s="12">
        <f t="shared" si="4"/>
        <v>422.5</v>
      </c>
      <c r="BE10" s="38">
        <f>IF($O$4&gt;0,(LARGE(($N10,$V10,$AD10,$AL10,$AT10,$BB10),1)),"0")</f>
        <v>99</v>
      </c>
      <c r="BF10"/>
      <c r="BG10" s="12">
        <v>0</v>
      </c>
      <c r="BH10" s="12">
        <v>0</v>
      </c>
      <c r="BI10" s="38">
        <f t="shared" si="5"/>
        <v>3</v>
      </c>
      <c r="BJ10" s="12">
        <f t="shared" si="6"/>
        <v>422.5</v>
      </c>
      <c r="BK10" s="6">
        <v>2</v>
      </c>
    </row>
    <row r="11" spans="1:66" x14ac:dyDescent="0.2">
      <c r="A11" s="6">
        <v>3</v>
      </c>
      <c r="B11" s="6" t="s">
        <v>194</v>
      </c>
      <c r="C11" s="6" t="s">
        <v>406</v>
      </c>
      <c r="D11" s="6" t="s">
        <v>195</v>
      </c>
      <c r="E11" s="6" t="s">
        <v>28</v>
      </c>
      <c r="F11" s="6" t="s">
        <v>153</v>
      </c>
      <c r="G11" s="68">
        <v>7</v>
      </c>
      <c r="H11" s="68">
        <v>198.5</v>
      </c>
      <c r="I11" s="68">
        <v>0</v>
      </c>
      <c r="J11" s="69">
        <f t="shared" si="0"/>
        <v>198.5</v>
      </c>
      <c r="K11" s="68">
        <v>6.5</v>
      </c>
      <c r="L11" s="68">
        <v>7</v>
      </c>
      <c r="M11" s="68">
        <v>2</v>
      </c>
      <c r="N11" s="70">
        <v>2</v>
      </c>
      <c r="O11" s="71">
        <v>3</v>
      </c>
      <c r="P11" s="71">
        <v>217.5</v>
      </c>
      <c r="Q11" s="71">
        <v>0</v>
      </c>
      <c r="R11" s="72">
        <f t="shared" si="1"/>
        <v>217.5</v>
      </c>
      <c r="S11" s="71">
        <v>7</v>
      </c>
      <c r="T11" s="71">
        <v>7.5</v>
      </c>
      <c r="U11" s="71">
        <v>2</v>
      </c>
      <c r="V11" s="73">
        <v>2</v>
      </c>
      <c r="Z11" s="75">
        <f t="shared" si="2"/>
        <v>0</v>
      </c>
      <c r="AD11" s="76">
        <v>99</v>
      </c>
      <c r="BC11" s="12">
        <f t="shared" si="3"/>
        <v>103</v>
      </c>
      <c r="BD11" s="12">
        <f t="shared" si="4"/>
        <v>416</v>
      </c>
      <c r="BE11" s="38">
        <f>IF($O$4&gt;0,(LARGE(($N11,$V11,$AD11,$AL11,$AT11,$BB11),1)),"0")</f>
        <v>99</v>
      </c>
      <c r="BF11"/>
      <c r="BG11" s="12">
        <v>0</v>
      </c>
      <c r="BH11" s="12">
        <v>0</v>
      </c>
      <c r="BI11" s="38">
        <f t="shared" si="5"/>
        <v>4</v>
      </c>
      <c r="BJ11" s="12">
        <f t="shared" si="6"/>
        <v>416</v>
      </c>
      <c r="BK11" s="6">
        <v>3</v>
      </c>
    </row>
    <row r="12" spans="1:66" x14ac:dyDescent="0.2">
      <c r="A12" s="6">
        <v>4</v>
      </c>
      <c r="B12" s="6" t="s">
        <v>196</v>
      </c>
      <c r="C12" s="6" t="s">
        <v>407</v>
      </c>
      <c r="D12" s="6" t="s">
        <v>197</v>
      </c>
      <c r="E12" s="6" t="s">
        <v>28</v>
      </c>
      <c r="F12" s="6" t="s">
        <v>124</v>
      </c>
      <c r="G12" s="68">
        <v>7</v>
      </c>
      <c r="H12" s="68">
        <v>197.5</v>
      </c>
      <c r="I12" s="68">
        <v>0</v>
      </c>
      <c r="J12" s="69">
        <f t="shared" si="0"/>
        <v>197.5</v>
      </c>
      <c r="K12" s="68">
        <v>6.5</v>
      </c>
      <c r="L12" s="68">
        <v>6.5</v>
      </c>
      <c r="M12" s="68">
        <v>3</v>
      </c>
      <c r="N12" s="70">
        <v>3</v>
      </c>
      <c r="O12" s="71">
        <v>3</v>
      </c>
      <c r="P12" s="71">
        <v>201.5</v>
      </c>
      <c r="Q12" s="71">
        <v>0</v>
      </c>
      <c r="R12" s="72">
        <f t="shared" si="1"/>
        <v>201.5</v>
      </c>
      <c r="S12" s="71">
        <v>7</v>
      </c>
      <c r="T12" s="71">
        <v>7</v>
      </c>
      <c r="U12" s="71">
        <v>7</v>
      </c>
      <c r="V12" s="73">
        <v>7</v>
      </c>
      <c r="W12" s="74">
        <v>1</v>
      </c>
      <c r="X12" s="74">
        <v>199</v>
      </c>
      <c r="Z12" s="75">
        <f t="shared" si="2"/>
        <v>199</v>
      </c>
      <c r="AA12" s="74">
        <v>6.5</v>
      </c>
      <c r="AB12" s="74">
        <v>7</v>
      </c>
      <c r="AC12" s="74">
        <v>4</v>
      </c>
      <c r="AD12" s="76">
        <v>4</v>
      </c>
      <c r="BC12" s="12">
        <f t="shared" si="3"/>
        <v>14</v>
      </c>
      <c r="BD12" s="12">
        <f t="shared" si="4"/>
        <v>598</v>
      </c>
      <c r="BE12" s="38">
        <f>IF($O$4&gt;0,(LARGE(($N12,$V12,$AD12,$AL12,$AT12,$BB12),1)),"0")</f>
        <v>7</v>
      </c>
      <c r="BF12"/>
      <c r="BG12" s="12">
        <v>201.5</v>
      </c>
      <c r="BH12" s="12">
        <v>0</v>
      </c>
      <c r="BI12" s="38">
        <f t="shared" si="5"/>
        <v>7</v>
      </c>
      <c r="BJ12" s="12">
        <f t="shared" si="6"/>
        <v>396.5</v>
      </c>
      <c r="BK12" s="6">
        <v>4</v>
      </c>
    </row>
    <row r="13" spans="1:66" x14ac:dyDescent="0.2">
      <c r="A13" s="6">
        <v>5</v>
      </c>
      <c r="B13" s="6" t="s">
        <v>213</v>
      </c>
      <c r="C13" s="6" t="s">
        <v>414</v>
      </c>
      <c r="D13" s="6" t="s">
        <v>214</v>
      </c>
      <c r="E13" s="6" t="s">
        <v>28</v>
      </c>
      <c r="F13" s="6" t="s">
        <v>127</v>
      </c>
      <c r="G13" s="68">
        <v>7</v>
      </c>
      <c r="H13" s="68">
        <v>186.5</v>
      </c>
      <c r="I13" s="68">
        <v>0</v>
      </c>
      <c r="J13" s="69">
        <f t="shared" si="0"/>
        <v>186.5</v>
      </c>
      <c r="K13" s="68">
        <v>6.5</v>
      </c>
      <c r="L13" s="68">
        <v>6.5</v>
      </c>
      <c r="M13" s="68">
        <v>11</v>
      </c>
      <c r="N13" s="70">
        <v>11</v>
      </c>
      <c r="O13" s="71">
        <v>3</v>
      </c>
      <c r="P13" s="71">
        <v>212</v>
      </c>
      <c r="Q13" s="71">
        <v>0</v>
      </c>
      <c r="R13" s="72">
        <f t="shared" si="1"/>
        <v>212</v>
      </c>
      <c r="S13" s="71">
        <v>6.5</v>
      </c>
      <c r="T13" s="71">
        <v>7</v>
      </c>
      <c r="U13" s="71">
        <v>4</v>
      </c>
      <c r="V13" s="73">
        <v>4</v>
      </c>
      <c r="W13" s="74">
        <v>1</v>
      </c>
      <c r="X13" s="74">
        <v>198.5</v>
      </c>
      <c r="Z13" s="75">
        <f t="shared" si="2"/>
        <v>198.5</v>
      </c>
      <c r="AA13" s="74">
        <v>6.5</v>
      </c>
      <c r="AB13" s="74">
        <v>6.5</v>
      </c>
      <c r="AC13" s="74">
        <v>5</v>
      </c>
      <c r="AD13" s="76">
        <v>5</v>
      </c>
      <c r="BC13" s="12">
        <f t="shared" si="3"/>
        <v>20</v>
      </c>
      <c r="BD13" s="12">
        <f t="shared" si="4"/>
        <v>597</v>
      </c>
      <c r="BE13" s="38">
        <f>IF($O$4&gt;0,(LARGE(($N13,$V13,$AD13,$AL13,$AT13,$BB13),1)),"0")</f>
        <v>11</v>
      </c>
      <c r="BF13"/>
      <c r="BG13" s="12">
        <v>186.5</v>
      </c>
      <c r="BH13" s="12">
        <v>0</v>
      </c>
      <c r="BI13" s="38">
        <f t="shared" si="5"/>
        <v>9</v>
      </c>
      <c r="BJ13" s="12">
        <f t="shared" si="6"/>
        <v>410.5</v>
      </c>
      <c r="BK13" s="6">
        <v>5</v>
      </c>
    </row>
    <row r="14" spans="1:66" x14ac:dyDescent="0.2">
      <c r="A14" s="6">
        <v>6</v>
      </c>
      <c r="B14" s="6" t="s">
        <v>225</v>
      </c>
      <c r="C14" s="6" t="s">
        <v>378</v>
      </c>
      <c r="D14" s="6" t="s">
        <v>226</v>
      </c>
      <c r="E14" s="6" t="s">
        <v>28</v>
      </c>
      <c r="F14" s="6" t="s">
        <v>127</v>
      </c>
      <c r="G14" s="68">
        <v>7</v>
      </c>
      <c r="H14" s="68">
        <v>183.5</v>
      </c>
      <c r="I14" s="68">
        <v>0</v>
      </c>
      <c r="J14" s="69">
        <f t="shared" si="0"/>
        <v>183.5</v>
      </c>
      <c r="K14" s="68">
        <v>6.5</v>
      </c>
      <c r="L14" s="68">
        <v>6.5</v>
      </c>
      <c r="M14" s="68">
        <v>16</v>
      </c>
      <c r="N14" s="70">
        <v>16</v>
      </c>
      <c r="O14" s="71">
        <v>3</v>
      </c>
      <c r="P14" s="71">
        <v>216.5</v>
      </c>
      <c r="Q14" s="71">
        <v>0</v>
      </c>
      <c r="R14" s="72">
        <f t="shared" si="1"/>
        <v>216.5</v>
      </c>
      <c r="S14" s="71">
        <v>7.5</v>
      </c>
      <c r="T14" s="71">
        <v>8</v>
      </c>
      <c r="U14" s="71">
        <v>3</v>
      </c>
      <c r="V14" s="73">
        <v>3</v>
      </c>
      <c r="W14" s="74">
        <v>1</v>
      </c>
      <c r="X14" s="74">
        <v>193</v>
      </c>
      <c r="Z14" s="75">
        <f t="shared" si="2"/>
        <v>193</v>
      </c>
      <c r="AA14" s="74">
        <v>7</v>
      </c>
      <c r="AB14" s="74">
        <v>6.5</v>
      </c>
      <c r="AC14" s="74">
        <v>7</v>
      </c>
      <c r="AD14" s="76">
        <v>7</v>
      </c>
      <c r="BC14" s="12">
        <f t="shared" si="3"/>
        <v>26</v>
      </c>
      <c r="BD14" s="12">
        <f t="shared" si="4"/>
        <v>593</v>
      </c>
      <c r="BE14" s="38">
        <f>IF($O$4&gt;0,(LARGE(($N14,$V14,$AD14,$AL14,$AT14,$BB14),1)),"0")</f>
        <v>16</v>
      </c>
      <c r="BF14"/>
      <c r="BG14" s="12">
        <v>183.5</v>
      </c>
      <c r="BH14" s="12">
        <v>0</v>
      </c>
      <c r="BI14" s="38">
        <f t="shared" si="5"/>
        <v>10</v>
      </c>
      <c r="BJ14" s="12">
        <f t="shared" si="6"/>
        <v>409.5</v>
      </c>
      <c r="BK14" s="6">
        <v>6</v>
      </c>
    </row>
    <row r="15" spans="1:66" x14ac:dyDescent="0.2">
      <c r="A15" s="6">
        <v>7</v>
      </c>
      <c r="B15" s="6" t="s">
        <v>209</v>
      </c>
      <c r="C15" s="6" t="s">
        <v>412</v>
      </c>
      <c r="D15" s="6" t="s">
        <v>210</v>
      </c>
      <c r="E15" s="6" t="s">
        <v>28</v>
      </c>
      <c r="F15" s="6" t="s">
        <v>153</v>
      </c>
      <c r="G15" s="68">
        <v>7</v>
      </c>
      <c r="H15" s="68">
        <v>192</v>
      </c>
      <c r="I15" s="68">
        <v>0</v>
      </c>
      <c r="J15" s="69">
        <f t="shared" si="0"/>
        <v>192</v>
      </c>
      <c r="K15" s="68">
        <v>6</v>
      </c>
      <c r="L15" s="68">
        <v>6.5</v>
      </c>
      <c r="M15" s="68">
        <v>9</v>
      </c>
      <c r="N15" s="70">
        <v>9</v>
      </c>
      <c r="R15" s="72">
        <f t="shared" si="1"/>
        <v>0</v>
      </c>
      <c r="V15" s="73">
        <v>99</v>
      </c>
      <c r="W15" s="74">
        <v>1</v>
      </c>
      <c r="X15" s="74">
        <v>200</v>
      </c>
      <c r="Z15" s="75">
        <f t="shared" si="2"/>
        <v>200</v>
      </c>
      <c r="AA15" s="74">
        <v>6</v>
      </c>
      <c r="AB15" s="74">
        <v>7</v>
      </c>
      <c r="AC15" s="74">
        <v>3</v>
      </c>
      <c r="AD15" s="76">
        <v>3</v>
      </c>
      <c r="BC15" s="12">
        <f t="shared" si="3"/>
        <v>111</v>
      </c>
      <c r="BD15" s="12">
        <f t="shared" si="4"/>
        <v>392</v>
      </c>
      <c r="BE15" s="38">
        <f>IF($O$4&gt;0,(LARGE(($N15,$V15,$AD15,$AL15,$AT15,$BB15),1)),"0")</f>
        <v>99</v>
      </c>
      <c r="BF15"/>
      <c r="BG15" s="12">
        <v>0</v>
      </c>
      <c r="BH15" s="12">
        <v>0</v>
      </c>
      <c r="BI15" s="38">
        <f t="shared" si="5"/>
        <v>12</v>
      </c>
      <c r="BJ15" s="12">
        <f t="shared" si="6"/>
        <v>392</v>
      </c>
      <c r="BL15" s="6">
        <v>1</v>
      </c>
    </row>
    <row r="16" spans="1:66" x14ac:dyDescent="0.2">
      <c r="A16" s="6">
        <v>8</v>
      </c>
      <c r="B16" s="6" t="s">
        <v>204</v>
      </c>
      <c r="C16" s="6" t="s">
        <v>410</v>
      </c>
      <c r="D16" s="6" t="s">
        <v>205</v>
      </c>
      <c r="E16" s="6" t="s">
        <v>28</v>
      </c>
      <c r="F16" s="6" t="s">
        <v>178</v>
      </c>
      <c r="G16" s="68">
        <v>7</v>
      </c>
      <c r="H16" s="68">
        <v>193.5</v>
      </c>
      <c r="I16" s="68">
        <v>0</v>
      </c>
      <c r="J16" s="69">
        <f t="shared" si="0"/>
        <v>193.5</v>
      </c>
      <c r="K16" s="68">
        <v>6.5</v>
      </c>
      <c r="L16" s="68">
        <v>6.5</v>
      </c>
      <c r="M16" s="68">
        <v>7</v>
      </c>
      <c r="N16" s="70">
        <v>7</v>
      </c>
      <c r="O16" s="71">
        <v>3</v>
      </c>
      <c r="P16" s="71">
        <v>207</v>
      </c>
      <c r="Q16" s="71">
        <v>0</v>
      </c>
      <c r="R16" s="72">
        <f t="shared" si="1"/>
        <v>207</v>
      </c>
      <c r="S16" s="71">
        <v>7</v>
      </c>
      <c r="T16" s="71">
        <v>7.5</v>
      </c>
      <c r="U16" s="71">
        <v>5</v>
      </c>
      <c r="V16" s="73">
        <v>5</v>
      </c>
      <c r="W16" s="74">
        <v>1</v>
      </c>
      <c r="X16" s="74">
        <v>187.5</v>
      </c>
      <c r="Z16" s="75">
        <f t="shared" si="2"/>
        <v>187.5</v>
      </c>
      <c r="AA16" s="74">
        <v>6.5</v>
      </c>
      <c r="AB16" s="74">
        <v>6.5</v>
      </c>
      <c r="AC16" s="74">
        <v>11</v>
      </c>
      <c r="AD16" s="76">
        <v>11</v>
      </c>
      <c r="BC16" s="12">
        <f t="shared" si="3"/>
        <v>23</v>
      </c>
      <c r="BD16" s="12">
        <f t="shared" si="4"/>
        <v>588</v>
      </c>
      <c r="BE16" s="38">
        <f>IF($O$4&gt;0,(LARGE(($N16,$V16,$AD16,$AL16,$AT16,$BB16),1)),"0")</f>
        <v>11</v>
      </c>
      <c r="BF16"/>
      <c r="BG16" s="12">
        <v>187.5</v>
      </c>
      <c r="BH16" s="12">
        <v>0</v>
      </c>
      <c r="BI16" s="38">
        <f t="shared" si="5"/>
        <v>12</v>
      </c>
      <c r="BJ16" s="12">
        <f t="shared" si="6"/>
        <v>400.5</v>
      </c>
      <c r="BL16" s="6">
        <v>2</v>
      </c>
    </row>
    <row r="17" spans="1:62" x14ac:dyDescent="0.2">
      <c r="A17" s="6">
        <v>9</v>
      </c>
      <c r="B17" s="6" t="s">
        <v>198</v>
      </c>
      <c r="C17" s="6" t="s">
        <v>406</v>
      </c>
      <c r="D17" s="6" t="s">
        <v>199</v>
      </c>
      <c r="E17" s="6" t="s">
        <v>28</v>
      </c>
      <c r="F17" s="6" t="s">
        <v>153</v>
      </c>
      <c r="G17" s="68">
        <v>7</v>
      </c>
      <c r="H17" s="68">
        <v>197</v>
      </c>
      <c r="I17" s="68">
        <v>0</v>
      </c>
      <c r="J17" s="69">
        <f t="shared" si="0"/>
        <v>197</v>
      </c>
      <c r="K17" s="68">
        <v>6.5</v>
      </c>
      <c r="L17" s="68">
        <v>7</v>
      </c>
      <c r="M17" s="68">
        <v>4</v>
      </c>
      <c r="N17" s="70">
        <v>4</v>
      </c>
      <c r="O17" s="71">
        <v>3</v>
      </c>
      <c r="P17" s="71">
        <v>186.5</v>
      </c>
      <c r="Q17" s="71">
        <v>0</v>
      </c>
      <c r="R17" s="72">
        <f t="shared" si="1"/>
        <v>186.5</v>
      </c>
      <c r="S17" s="71">
        <v>6</v>
      </c>
      <c r="T17" s="71">
        <v>7</v>
      </c>
      <c r="U17" s="71">
        <v>11</v>
      </c>
      <c r="V17" s="73">
        <v>11</v>
      </c>
      <c r="W17" s="74">
        <v>1</v>
      </c>
      <c r="X17" s="74">
        <v>191</v>
      </c>
      <c r="Z17" s="75">
        <f t="shared" si="2"/>
        <v>191</v>
      </c>
      <c r="AA17" s="74">
        <v>6</v>
      </c>
      <c r="AB17" s="74">
        <v>6</v>
      </c>
      <c r="AC17" s="74">
        <v>9</v>
      </c>
      <c r="AD17" s="76">
        <v>9</v>
      </c>
      <c r="BC17" s="12">
        <f t="shared" si="3"/>
        <v>24</v>
      </c>
      <c r="BD17" s="12">
        <f t="shared" si="4"/>
        <v>574.5</v>
      </c>
      <c r="BE17" s="38">
        <f>IF($O$4&gt;0,(LARGE(($N17,$V17,$AD17,$AL17,$AT17,$BB17),1)),"0")</f>
        <v>11</v>
      </c>
      <c r="BF17"/>
      <c r="BG17" s="12">
        <v>186.5</v>
      </c>
      <c r="BH17" s="12">
        <v>0</v>
      </c>
      <c r="BI17" s="38">
        <f t="shared" si="5"/>
        <v>13</v>
      </c>
      <c r="BJ17" s="12">
        <f t="shared" si="6"/>
        <v>388</v>
      </c>
    </row>
    <row r="18" spans="1:62" x14ac:dyDescent="0.2">
      <c r="A18" s="6">
        <v>10</v>
      </c>
      <c r="B18" s="6" t="s">
        <v>206</v>
      </c>
      <c r="C18" s="6" t="s">
        <v>411</v>
      </c>
      <c r="D18" s="6" t="s">
        <v>207</v>
      </c>
      <c r="E18" s="6" t="s">
        <v>28</v>
      </c>
      <c r="F18" s="6" t="s">
        <v>208</v>
      </c>
      <c r="G18" s="68">
        <v>7</v>
      </c>
      <c r="H18" s="68">
        <v>192.5</v>
      </c>
      <c r="I18" s="68">
        <v>0</v>
      </c>
      <c r="J18" s="69">
        <f t="shared" si="0"/>
        <v>192.5</v>
      </c>
      <c r="K18" s="68">
        <v>6.5</v>
      </c>
      <c r="L18" s="68">
        <v>6.5</v>
      </c>
      <c r="M18" s="68">
        <v>8</v>
      </c>
      <c r="N18" s="70">
        <v>8</v>
      </c>
      <c r="O18" s="71">
        <v>3</v>
      </c>
      <c r="P18" s="71">
        <v>200.5</v>
      </c>
      <c r="Q18" s="71">
        <v>0</v>
      </c>
      <c r="R18" s="72">
        <f t="shared" si="1"/>
        <v>200.5</v>
      </c>
      <c r="S18" s="71">
        <v>7</v>
      </c>
      <c r="T18" s="71">
        <v>7</v>
      </c>
      <c r="U18" s="71">
        <v>8</v>
      </c>
      <c r="V18" s="73">
        <v>8</v>
      </c>
      <c r="W18" s="74">
        <v>1</v>
      </c>
      <c r="X18" s="74">
        <v>188.5</v>
      </c>
      <c r="Z18" s="75">
        <f t="shared" si="2"/>
        <v>188.5</v>
      </c>
      <c r="AA18" s="74">
        <v>6</v>
      </c>
      <c r="AB18" s="74">
        <v>7</v>
      </c>
      <c r="AC18" s="74">
        <v>10</v>
      </c>
      <c r="AD18" s="76">
        <v>10</v>
      </c>
      <c r="BC18" s="12">
        <f t="shared" si="3"/>
        <v>26</v>
      </c>
      <c r="BD18" s="12">
        <f t="shared" si="4"/>
        <v>581.5</v>
      </c>
      <c r="BE18" s="38">
        <f>IF($O$4&gt;0,(LARGE(($N18,$V18,$AD18,$AL18,$AT18,$BB18),1)),"0")</f>
        <v>10</v>
      </c>
      <c r="BF18"/>
      <c r="BG18" s="12">
        <v>188.5</v>
      </c>
      <c r="BH18" s="12">
        <v>0</v>
      </c>
      <c r="BI18" s="38">
        <f t="shared" si="5"/>
        <v>16</v>
      </c>
      <c r="BJ18" s="12">
        <f t="shared" si="6"/>
        <v>393</v>
      </c>
    </row>
    <row r="19" spans="1:62" x14ac:dyDescent="0.2">
      <c r="A19" s="6">
        <v>11</v>
      </c>
      <c r="B19" s="6" t="s">
        <v>215</v>
      </c>
      <c r="C19" s="6" t="s">
        <v>415</v>
      </c>
      <c r="D19" s="6" t="s">
        <v>216</v>
      </c>
      <c r="E19" s="6" t="s">
        <v>28</v>
      </c>
      <c r="F19" s="6" t="s">
        <v>153</v>
      </c>
      <c r="G19" s="68">
        <v>7</v>
      </c>
      <c r="H19" s="68">
        <v>186</v>
      </c>
      <c r="I19" s="68">
        <v>0</v>
      </c>
      <c r="J19" s="69">
        <f t="shared" si="0"/>
        <v>186</v>
      </c>
      <c r="K19" s="68">
        <v>6</v>
      </c>
      <c r="L19" s="68">
        <v>6.5</v>
      </c>
      <c r="M19" s="68">
        <v>12</v>
      </c>
      <c r="N19" s="70">
        <v>12</v>
      </c>
      <c r="O19" s="71">
        <v>3</v>
      </c>
      <c r="P19" s="71">
        <v>202</v>
      </c>
      <c r="Q19" s="71">
        <v>0</v>
      </c>
      <c r="R19" s="72">
        <f t="shared" si="1"/>
        <v>202</v>
      </c>
      <c r="S19" s="71">
        <v>7</v>
      </c>
      <c r="T19" s="71">
        <v>7</v>
      </c>
      <c r="U19" s="71">
        <v>6</v>
      </c>
      <c r="V19" s="73">
        <v>6</v>
      </c>
      <c r="Z19" s="75">
        <f t="shared" si="2"/>
        <v>0</v>
      </c>
      <c r="AD19" s="76">
        <v>99</v>
      </c>
      <c r="BC19" s="12">
        <f t="shared" si="3"/>
        <v>117</v>
      </c>
      <c r="BD19" s="12">
        <f t="shared" si="4"/>
        <v>388</v>
      </c>
      <c r="BE19" s="38">
        <f>IF($O$4&gt;0,(LARGE(($N19,$V19,$AD19,$AL19,$AT19,$BB19),1)),"0")</f>
        <v>99</v>
      </c>
      <c r="BF19"/>
      <c r="BG19" s="12">
        <v>0</v>
      </c>
      <c r="BH19" s="12">
        <v>0</v>
      </c>
      <c r="BI19" s="38">
        <f t="shared" si="5"/>
        <v>18</v>
      </c>
      <c r="BJ19" s="12">
        <f t="shared" si="6"/>
        <v>388</v>
      </c>
    </row>
    <row r="20" spans="1:62" x14ac:dyDescent="0.2">
      <c r="A20" s="6">
        <v>12</v>
      </c>
      <c r="B20" s="6" t="s">
        <v>211</v>
      </c>
      <c r="C20" s="6" t="s">
        <v>413</v>
      </c>
      <c r="D20" s="6" t="s">
        <v>212</v>
      </c>
      <c r="E20" s="6" t="s">
        <v>28</v>
      </c>
      <c r="F20" s="6" t="s">
        <v>136</v>
      </c>
      <c r="G20" s="68">
        <v>7</v>
      </c>
      <c r="H20" s="68">
        <v>189.5</v>
      </c>
      <c r="I20" s="68">
        <v>0</v>
      </c>
      <c r="J20" s="69">
        <f t="shared" si="0"/>
        <v>189.5</v>
      </c>
      <c r="K20" s="68">
        <v>6.5</v>
      </c>
      <c r="L20" s="68">
        <v>7</v>
      </c>
      <c r="M20" s="68">
        <v>10</v>
      </c>
      <c r="N20" s="70">
        <v>10</v>
      </c>
      <c r="O20" s="71">
        <v>3</v>
      </c>
      <c r="P20" s="71">
        <v>195</v>
      </c>
      <c r="Q20" s="71">
        <v>0</v>
      </c>
      <c r="R20" s="72">
        <f t="shared" si="1"/>
        <v>195</v>
      </c>
      <c r="S20" s="71">
        <v>7</v>
      </c>
      <c r="T20" s="71">
        <v>7</v>
      </c>
      <c r="U20" s="71">
        <v>10</v>
      </c>
      <c r="V20" s="73">
        <v>10</v>
      </c>
      <c r="W20" s="74">
        <v>1</v>
      </c>
      <c r="X20" s="74">
        <v>179</v>
      </c>
      <c r="Z20" s="75">
        <f t="shared" si="2"/>
        <v>179</v>
      </c>
      <c r="AA20" s="74">
        <v>6.5</v>
      </c>
      <c r="AB20" s="74">
        <v>6.5</v>
      </c>
      <c r="AC20" s="74">
        <v>13</v>
      </c>
      <c r="AD20" s="76">
        <v>13</v>
      </c>
      <c r="BC20" s="12">
        <f t="shared" si="3"/>
        <v>33</v>
      </c>
      <c r="BD20" s="12">
        <f t="shared" si="4"/>
        <v>563.5</v>
      </c>
      <c r="BE20" s="38">
        <f>IF($O$4&gt;0,(LARGE(($N20,$V20,$AD20,$AL20,$AT20,$BB20),1)),"0")</f>
        <v>13</v>
      </c>
      <c r="BF20"/>
      <c r="BG20" s="12">
        <v>179</v>
      </c>
      <c r="BH20" s="12">
        <v>0</v>
      </c>
      <c r="BI20" s="38">
        <f t="shared" si="5"/>
        <v>20</v>
      </c>
      <c r="BJ20" s="12">
        <f t="shared" si="6"/>
        <v>384.5</v>
      </c>
    </row>
    <row r="21" spans="1:62" x14ac:dyDescent="0.2">
      <c r="A21" s="6">
        <v>13</v>
      </c>
      <c r="B21" s="6" t="s">
        <v>217</v>
      </c>
      <c r="C21" s="6" t="s">
        <v>416</v>
      </c>
      <c r="D21" s="6" t="s">
        <v>218</v>
      </c>
      <c r="E21" s="6" t="s">
        <v>28</v>
      </c>
      <c r="F21" s="6" t="s">
        <v>124</v>
      </c>
      <c r="G21" s="68">
        <v>7</v>
      </c>
      <c r="H21" s="68">
        <v>185.5</v>
      </c>
      <c r="I21" s="68">
        <v>0</v>
      </c>
      <c r="J21" s="69">
        <f t="shared" si="0"/>
        <v>185.5</v>
      </c>
      <c r="K21" s="68">
        <v>6.5</v>
      </c>
      <c r="L21" s="68">
        <v>6.5</v>
      </c>
      <c r="M21" s="68">
        <v>13</v>
      </c>
      <c r="N21" s="70">
        <v>13</v>
      </c>
      <c r="O21" s="71">
        <v>3</v>
      </c>
      <c r="P21" s="71">
        <v>180</v>
      </c>
      <c r="Q21" s="71">
        <v>0</v>
      </c>
      <c r="R21" s="72">
        <f t="shared" si="1"/>
        <v>180</v>
      </c>
      <c r="S21" s="71">
        <v>6</v>
      </c>
      <c r="T21" s="71">
        <v>7</v>
      </c>
      <c r="U21" s="71">
        <v>14</v>
      </c>
      <c r="V21" s="73">
        <v>14</v>
      </c>
      <c r="W21" s="74">
        <v>1</v>
      </c>
      <c r="X21" s="74">
        <v>183</v>
      </c>
      <c r="Z21" s="75">
        <f t="shared" si="2"/>
        <v>183</v>
      </c>
      <c r="AA21" s="74">
        <v>6</v>
      </c>
      <c r="AB21" s="74">
        <v>6</v>
      </c>
      <c r="AC21" s="74">
        <v>12</v>
      </c>
      <c r="AD21" s="76">
        <v>12</v>
      </c>
      <c r="BC21" s="12">
        <f t="shared" si="3"/>
        <v>39</v>
      </c>
      <c r="BD21" s="12">
        <f t="shared" si="4"/>
        <v>548.5</v>
      </c>
      <c r="BE21" s="38">
        <f>IF($O$4&gt;0,(LARGE(($N21,$V21,$AD21,$AL21,$AT21,$BB21),1)),"0")</f>
        <v>14</v>
      </c>
      <c r="BF21"/>
      <c r="BG21" s="12">
        <v>180</v>
      </c>
      <c r="BH21" s="12">
        <v>0</v>
      </c>
      <c r="BI21" s="38">
        <f t="shared" si="5"/>
        <v>25</v>
      </c>
      <c r="BJ21" s="12">
        <f t="shared" si="6"/>
        <v>368.5</v>
      </c>
    </row>
    <row r="22" spans="1:62" x14ac:dyDescent="0.2">
      <c r="A22" s="6">
        <v>14</v>
      </c>
      <c r="B22" s="6" t="s">
        <v>532</v>
      </c>
      <c r="C22" s="6" t="s">
        <v>566</v>
      </c>
      <c r="D22" s="6" t="s">
        <v>533</v>
      </c>
      <c r="E22" s="6" t="s">
        <v>28</v>
      </c>
      <c r="F22" s="6" t="s">
        <v>124</v>
      </c>
      <c r="J22" s="69">
        <f t="shared" si="0"/>
        <v>0</v>
      </c>
      <c r="N22" s="70">
        <v>99</v>
      </c>
      <c r="O22" s="71">
        <v>3</v>
      </c>
      <c r="P22" s="71">
        <v>146</v>
      </c>
      <c r="Q22" s="71">
        <v>0</v>
      </c>
      <c r="R22" s="72">
        <f t="shared" si="1"/>
        <v>146</v>
      </c>
      <c r="S22" s="71">
        <v>4</v>
      </c>
      <c r="T22" s="71">
        <v>4</v>
      </c>
      <c r="U22" s="71">
        <v>18</v>
      </c>
      <c r="V22" s="73">
        <v>18</v>
      </c>
      <c r="W22" s="74">
        <v>1</v>
      </c>
      <c r="X22" s="74">
        <v>193</v>
      </c>
      <c r="Z22" s="75">
        <f t="shared" si="2"/>
        <v>193</v>
      </c>
      <c r="AA22" s="74">
        <v>6</v>
      </c>
      <c r="AB22" s="74">
        <v>7</v>
      </c>
      <c r="AC22" s="74">
        <v>8</v>
      </c>
      <c r="AD22" s="76">
        <v>8</v>
      </c>
      <c r="BC22" s="12">
        <f t="shared" si="3"/>
        <v>125</v>
      </c>
      <c r="BD22" s="12">
        <f t="shared" si="4"/>
        <v>339</v>
      </c>
      <c r="BE22" s="38">
        <f>IF($O$4&gt;0,(LARGE(($N22,$V22,$AD22,$AL22,$AT22,$BB22),1)),"0")</f>
        <v>99</v>
      </c>
      <c r="BF22"/>
      <c r="BG22" s="12">
        <v>0</v>
      </c>
      <c r="BH22" s="12">
        <v>0</v>
      </c>
      <c r="BI22" s="38">
        <f t="shared" si="5"/>
        <v>26</v>
      </c>
      <c r="BJ22" s="12">
        <f t="shared" si="6"/>
        <v>339</v>
      </c>
    </row>
    <row r="23" spans="1:62" x14ac:dyDescent="0.2">
      <c r="A23" s="6">
        <v>15</v>
      </c>
      <c r="B23" s="6" t="s">
        <v>223</v>
      </c>
      <c r="C23" s="6" t="s">
        <v>419</v>
      </c>
      <c r="D23" s="6" t="s">
        <v>224</v>
      </c>
      <c r="E23" s="6" t="s">
        <v>28</v>
      </c>
      <c r="F23" s="6" t="s">
        <v>153</v>
      </c>
      <c r="G23" s="68">
        <v>7</v>
      </c>
      <c r="H23" s="68">
        <v>183.5</v>
      </c>
      <c r="I23" s="68">
        <v>0</v>
      </c>
      <c r="J23" s="69">
        <f t="shared" si="0"/>
        <v>183.5</v>
      </c>
      <c r="K23" s="68">
        <v>6.5</v>
      </c>
      <c r="L23" s="68">
        <v>6.5</v>
      </c>
      <c r="M23" s="68">
        <v>16</v>
      </c>
      <c r="N23" s="70">
        <v>16</v>
      </c>
      <c r="O23" s="71">
        <v>3</v>
      </c>
      <c r="P23" s="71">
        <v>181.5</v>
      </c>
      <c r="Q23" s="71">
        <v>0</v>
      </c>
      <c r="R23" s="72">
        <f t="shared" si="1"/>
        <v>181.5</v>
      </c>
      <c r="S23" s="71">
        <v>6</v>
      </c>
      <c r="T23" s="71">
        <v>6.5</v>
      </c>
      <c r="U23" s="71">
        <v>13</v>
      </c>
      <c r="V23" s="73">
        <v>13</v>
      </c>
      <c r="Z23" s="75">
        <f t="shared" si="2"/>
        <v>0</v>
      </c>
      <c r="AD23" s="76">
        <v>99</v>
      </c>
      <c r="BC23" s="12">
        <f t="shared" si="3"/>
        <v>128</v>
      </c>
      <c r="BD23" s="12">
        <f t="shared" si="4"/>
        <v>365</v>
      </c>
      <c r="BE23" s="38">
        <f>IF($O$4&gt;0,(LARGE(($N23,$V23,$AD23,$AL23,$AT23,$BB23),1)),"0")</f>
        <v>99</v>
      </c>
      <c r="BF23"/>
      <c r="BG23" s="12">
        <v>0</v>
      </c>
      <c r="BH23" s="12">
        <v>0</v>
      </c>
      <c r="BI23" s="38">
        <f t="shared" si="5"/>
        <v>29</v>
      </c>
      <c r="BJ23" s="12">
        <f t="shared" si="6"/>
        <v>365</v>
      </c>
    </row>
    <row r="24" spans="1:62" x14ac:dyDescent="0.2">
      <c r="A24" s="6">
        <v>16</v>
      </c>
      <c r="B24" s="6" t="s">
        <v>219</v>
      </c>
      <c r="C24" s="6" t="s">
        <v>417</v>
      </c>
      <c r="D24" s="6" t="s">
        <v>220</v>
      </c>
      <c r="E24" s="6" t="s">
        <v>28</v>
      </c>
      <c r="F24" s="6" t="s">
        <v>153</v>
      </c>
      <c r="G24" s="68">
        <v>7</v>
      </c>
      <c r="H24" s="68">
        <v>185</v>
      </c>
      <c r="I24" s="68">
        <v>0</v>
      </c>
      <c r="J24" s="69">
        <f t="shared" si="0"/>
        <v>185</v>
      </c>
      <c r="K24" s="68">
        <v>6</v>
      </c>
      <c r="L24" s="68">
        <v>6</v>
      </c>
      <c r="M24" s="68">
        <v>14</v>
      </c>
      <c r="N24" s="70">
        <v>14</v>
      </c>
      <c r="O24" s="71">
        <v>3</v>
      </c>
      <c r="P24" s="71">
        <v>178</v>
      </c>
      <c r="Q24" s="71">
        <v>0</v>
      </c>
      <c r="R24" s="72">
        <f t="shared" si="1"/>
        <v>178</v>
      </c>
      <c r="S24" s="71">
        <v>6</v>
      </c>
      <c r="T24" s="71">
        <v>7</v>
      </c>
      <c r="U24" s="71">
        <v>16</v>
      </c>
      <c r="V24" s="73">
        <v>16</v>
      </c>
      <c r="Z24" s="75">
        <f t="shared" si="2"/>
        <v>0</v>
      </c>
      <c r="AD24" s="76">
        <v>99</v>
      </c>
      <c r="BC24" s="12">
        <f t="shared" si="3"/>
        <v>129</v>
      </c>
      <c r="BD24" s="12">
        <f t="shared" si="4"/>
        <v>363</v>
      </c>
      <c r="BE24" s="38">
        <f>IF($O$4&gt;0,(LARGE(($N24,$V24,$AD24,$AL24,$AT24,$BB24),1)),"0")</f>
        <v>99</v>
      </c>
      <c r="BF24"/>
      <c r="BG24" s="12">
        <v>0</v>
      </c>
      <c r="BH24" s="12">
        <v>0</v>
      </c>
      <c r="BI24" s="38">
        <f t="shared" si="5"/>
        <v>30</v>
      </c>
      <c r="BJ24" s="12">
        <f t="shared" si="6"/>
        <v>363</v>
      </c>
    </row>
    <row r="25" spans="1:62" x14ac:dyDescent="0.2">
      <c r="A25" s="6">
        <v>17</v>
      </c>
      <c r="B25" s="6" t="s">
        <v>234</v>
      </c>
      <c r="C25" s="6" t="s">
        <v>423</v>
      </c>
      <c r="D25" s="6" t="s">
        <v>235</v>
      </c>
      <c r="E25" s="6" t="s">
        <v>28</v>
      </c>
      <c r="F25" s="6" t="s">
        <v>124</v>
      </c>
      <c r="G25" s="68">
        <v>7</v>
      </c>
      <c r="H25" s="68">
        <v>178.5</v>
      </c>
      <c r="I25" s="68">
        <v>0</v>
      </c>
      <c r="J25" s="69">
        <f t="shared" si="0"/>
        <v>178.5</v>
      </c>
      <c r="K25" s="68">
        <v>6</v>
      </c>
      <c r="L25" s="68">
        <v>6.5</v>
      </c>
      <c r="M25" s="68">
        <v>21</v>
      </c>
      <c r="N25" s="70">
        <v>21</v>
      </c>
      <c r="O25" s="71">
        <v>3</v>
      </c>
      <c r="P25" s="71">
        <v>183</v>
      </c>
      <c r="Q25" s="71">
        <v>0</v>
      </c>
      <c r="R25" s="72">
        <f t="shared" si="1"/>
        <v>183</v>
      </c>
      <c r="S25" s="71">
        <v>6.5</v>
      </c>
      <c r="T25" s="71">
        <v>7</v>
      </c>
      <c r="U25" s="71">
        <v>12</v>
      </c>
      <c r="V25" s="73">
        <v>12</v>
      </c>
      <c r="Z25" s="75">
        <f t="shared" si="2"/>
        <v>0</v>
      </c>
      <c r="AD25" s="76">
        <v>99</v>
      </c>
      <c r="BC25" s="12">
        <f t="shared" si="3"/>
        <v>132</v>
      </c>
      <c r="BD25" s="12">
        <f t="shared" si="4"/>
        <v>361.5</v>
      </c>
      <c r="BE25" s="38">
        <f>IF($O$4&gt;0,(LARGE(($N25,$V25,$AD25,$AL25,$AT25,$BB25),1)),"0")</f>
        <v>99</v>
      </c>
      <c r="BF25"/>
      <c r="BG25" s="12">
        <v>0</v>
      </c>
      <c r="BH25" s="12">
        <v>0</v>
      </c>
      <c r="BI25" s="38">
        <f t="shared" si="5"/>
        <v>33</v>
      </c>
      <c r="BJ25" s="12">
        <f t="shared" si="6"/>
        <v>361.5</v>
      </c>
    </row>
    <row r="26" spans="1:62" x14ac:dyDescent="0.2">
      <c r="A26" s="6">
        <v>18</v>
      </c>
      <c r="B26" s="6" t="s">
        <v>200</v>
      </c>
      <c r="C26" s="6" t="s">
        <v>408</v>
      </c>
      <c r="D26" s="6" t="s">
        <v>201</v>
      </c>
      <c r="E26" s="6" t="s">
        <v>28</v>
      </c>
      <c r="F26" s="6" t="s">
        <v>156</v>
      </c>
      <c r="G26" s="68">
        <v>7</v>
      </c>
      <c r="H26" s="68">
        <v>195.5</v>
      </c>
      <c r="I26" s="68">
        <v>0</v>
      </c>
      <c r="J26" s="69">
        <f t="shared" si="0"/>
        <v>195.5</v>
      </c>
      <c r="K26" s="68">
        <v>7</v>
      </c>
      <c r="L26" s="68">
        <v>7</v>
      </c>
      <c r="M26" s="68">
        <v>5</v>
      </c>
      <c r="N26" s="70">
        <v>5</v>
      </c>
      <c r="R26" s="72">
        <f t="shared" si="1"/>
        <v>0</v>
      </c>
      <c r="V26" s="73">
        <v>99</v>
      </c>
      <c r="Z26" s="75">
        <f t="shared" si="2"/>
        <v>0</v>
      </c>
      <c r="AD26" s="76">
        <v>99</v>
      </c>
      <c r="BC26" s="12">
        <f t="shared" si="3"/>
        <v>203</v>
      </c>
      <c r="BD26" s="12">
        <f t="shared" si="4"/>
        <v>195.5</v>
      </c>
      <c r="BE26" s="38">
        <f>IF($O$4&gt;0,(LARGE(($N26,$V26,$AD26,$AL26,$AT26,$BB26),1)),"0")</f>
        <v>99</v>
      </c>
      <c r="BF26"/>
      <c r="BG26" s="12">
        <v>0</v>
      </c>
      <c r="BH26" s="12">
        <v>0</v>
      </c>
      <c r="BI26" s="38">
        <f t="shared" si="5"/>
        <v>104</v>
      </c>
      <c r="BJ26" s="12">
        <f t="shared" si="6"/>
        <v>195.5</v>
      </c>
    </row>
    <row r="27" spans="1:62" x14ac:dyDescent="0.2">
      <c r="A27" s="6">
        <v>19</v>
      </c>
      <c r="B27" s="6" t="s">
        <v>571</v>
      </c>
      <c r="C27" s="6" t="s">
        <v>572</v>
      </c>
      <c r="D27" s="6" t="s">
        <v>573</v>
      </c>
      <c r="F27" s="6" t="s">
        <v>124</v>
      </c>
      <c r="J27" s="69">
        <f t="shared" si="0"/>
        <v>0</v>
      </c>
      <c r="N27" s="70">
        <v>99</v>
      </c>
      <c r="R27" s="72">
        <f t="shared" si="1"/>
        <v>0</v>
      </c>
      <c r="V27" s="73">
        <v>99</v>
      </c>
      <c r="W27" s="74">
        <v>1</v>
      </c>
      <c r="X27" s="74">
        <v>193.5</v>
      </c>
      <c r="Z27" s="75">
        <f t="shared" si="2"/>
        <v>193.5</v>
      </c>
      <c r="AA27" s="74">
        <v>6.5</v>
      </c>
      <c r="AB27" s="74">
        <v>6.5</v>
      </c>
      <c r="AC27" s="74">
        <v>6</v>
      </c>
      <c r="AD27" s="76">
        <v>6</v>
      </c>
      <c r="BC27" s="12">
        <f t="shared" si="3"/>
        <v>204</v>
      </c>
      <c r="BD27" s="12">
        <f t="shared" si="4"/>
        <v>193.5</v>
      </c>
      <c r="BE27" s="38">
        <f>IF($O$4&gt;0,(LARGE(($N27,$V27,$AD27,$AL27,$AT27,$BB27),1)),"0")</f>
        <v>99</v>
      </c>
      <c r="BF27"/>
      <c r="BG27" s="12">
        <v>0</v>
      </c>
      <c r="BH27" s="12">
        <v>0</v>
      </c>
      <c r="BI27" s="38">
        <f t="shared" si="5"/>
        <v>105</v>
      </c>
      <c r="BJ27" s="12">
        <f t="shared" si="6"/>
        <v>193.5</v>
      </c>
    </row>
    <row r="28" spans="1:62" x14ac:dyDescent="0.2">
      <c r="A28" s="6">
        <v>20</v>
      </c>
      <c r="B28" s="6" t="s">
        <v>202</v>
      </c>
      <c r="C28" s="6" t="s">
        <v>409</v>
      </c>
      <c r="D28" s="6" t="s">
        <v>203</v>
      </c>
      <c r="E28" s="6" t="s">
        <v>28</v>
      </c>
      <c r="F28" s="6" t="s">
        <v>133</v>
      </c>
      <c r="G28" s="68">
        <v>7</v>
      </c>
      <c r="H28" s="68">
        <v>194</v>
      </c>
      <c r="I28" s="68">
        <v>0</v>
      </c>
      <c r="J28" s="69">
        <f t="shared" si="0"/>
        <v>194</v>
      </c>
      <c r="K28" s="68">
        <v>7</v>
      </c>
      <c r="L28" s="68">
        <v>7</v>
      </c>
      <c r="M28" s="68">
        <v>6</v>
      </c>
      <c r="N28" s="70">
        <v>6</v>
      </c>
      <c r="R28" s="72">
        <f t="shared" si="1"/>
        <v>0</v>
      </c>
      <c r="V28" s="73">
        <v>99</v>
      </c>
      <c r="Z28" s="75">
        <f t="shared" si="2"/>
        <v>0</v>
      </c>
      <c r="AD28" s="76">
        <v>99</v>
      </c>
      <c r="BC28" s="12">
        <f t="shared" si="3"/>
        <v>204</v>
      </c>
      <c r="BD28" s="12">
        <f t="shared" si="4"/>
        <v>194</v>
      </c>
      <c r="BE28" s="38">
        <f>IF($O$4&gt;0,(LARGE(($N28,$V28,$AD28,$AL28,$AT28,$BB28),1)),"0")</f>
        <v>99</v>
      </c>
      <c r="BF28"/>
      <c r="BG28" s="12">
        <v>0</v>
      </c>
      <c r="BH28" s="12">
        <v>0</v>
      </c>
      <c r="BI28" s="38">
        <f t="shared" si="5"/>
        <v>105</v>
      </c>
      <c r="BJ28" s="12">
        <f t="shared" si="6"/>
        <v>194</v>
      </c>
    </row>
    <row r="29" spans="1:62" x14ac:dyDescent="0.2">
      <c r="A29" s="6">
        <v>21</v>
      </c>
      <c r="B29" s="6" t="s">
        <v>221</v>
      </c>
      <c r="C29" s="6" t="s">
        <v>418</v>
      </c>
      <c r="D29" s="6" t="s">
        <v>222</v>
      </c>
      <c r="E29" s="6" t="s">
        <v>28</v>
      </c>
      <c r="F29" s="6" t="s">
        <v>162</v>
      </c>
      <c r="G29" s="68">
        <v>7</v>
      </c>
      <c r="H29" s="68">
        <v>184</v>
      </c>
      <c r="I29" s="68">
        <v>0</v>
      </c>
      <c r="J29" s="69">
        <f t="shared" si="0"/>
        <v>184</v>
      </c>
      <c r="K29" s="68">
        <v>6.5</v>
      </c>
      <c r="L29" s="68">
        <v>6.5</v>
      </c>
      <c r="M29" s="68">
        <v>15</v>
      </c>
      <c r="N29" s="70">
        <v>15</v>
      </c>
      <c r="R29" s="72">
        <f t="shared" si="1"/>
        <v>0</v>
      </c>
      <c r="V29" s="73">
        <v>99</v>
      </c>
      <c r="Z29" s="75">
        <f t="shared" si="2"/>
        <v>0</v>
      </c>
      <c r="AD29" s="76">
        <v>99</v>
      </c>
      <c r="BC29" s="12">
        <f t="shared" si="3"/>
        <v>213</v>
      </c>
      <c r="BD29" s="12">
        <f t="shared" si="4"/>
        <v>184</v>
      </c>
      <c r="BE29" s="38">
        <f>IF($O$4&gt;0,(LARGE(($N29,$V29,$AD29,$AL29,$AT29,$BB29),1)),"0")</f>
        <v>99</v>
      </c>
      <c r="BF29"/>
      <c r="BG29" s="12">
        <v>0</v>
      </c>
      <c r="BH29" s="12">
        <v>0</v>
      </c>
      <c r="BI29" s="38">
        <f t="shared" si="5"/>
        <v>114</v>
      </c>
      <c r="BJ29" s="12">
        <f t="shared" si="6"/>
        <v>184</v>
      </c>
    </row>
    <row r="30" spans="1:62" x14ac:dyDescent="0.2">
      <c r="A30" s="6">
        <v>22</v>
      </c>
      <c r="B30" s="6" t="s">
        <v>528</v>
      </c>
      <c r="C30" s="6" t="s">
        <v>564</v>
      </c>
      <c r="D30" s="6" t="s">
        <v>529</v>
      </c>
      <c r="E30" s="6" t="s">
        <v>28</v>
      </c>
      <c r="F30" s="6" t="s">
        <v>493</v>
      </c>
      <c r="J30" s="69">
        <f t="shared" si="0"/>
        <v>0</v>
      </c>
      <c r="N30" s="70">
        <v>99</v>
      </c>
      <c r="O30" s="71">
        <v>3</v>
      </c>
      <c r="P30" s="71">
        <v>180</v>
      </c>
      <c r="Q30" s="71">
        <v>0</v>
      </c>
      <c r="R30" s="72">
        <f t="shared" si="1"/>
        <v>180</v>
      </c>
      <c r="S30" s="71">
        <v>5</v>
      </c>
      <c r="T30" s="71">
        <v>6</v>
      </c>
      <c r="U30" s="71">
        <v>15</v>
      </c>
      <c r="V30" s="73">
        <v>15</v>
      </c>
      <c r="Z30" s="75">
        <f t="shared" si="2"/>
        <v>0</v>
      </c>
      <c r="AD30" s="76">
        <v>99</v>
      </c>
      <c r="BC30" s="12">
        <f t="shared" si="3"/>
        <v>213</v>
      </c>
      <c r="BD30" s="12">
        <f t="shared" si="4"/>
        <v>180</v>
      </c>
      <c r="BE30" s="38">
        <f>IF($O$4&gt;0,(LARGE(($N30,$V30,$AD30,$AL30,$AT30,$BB30),1)),"0")</f>
        <v>99</v>
      </c>
      <c r="BF30"/>
      <c r="BG30" s="12">
        <v>0</v>
      </c>
      <c r="BH30" s="12">
        <v>0</v>
      </c>
      <c r="BI30" s="38">
        <f t="shared" si="5"/>
        <v>114</v>
      </c>
      <c r="BJ30" s="12">
        <f t="shared" si="6"/>
        <v>180</v>
      </c>
    </row>
    <row r="31" spans="1:62" x14ac:dyDescent="0.2">
      <c r="A31" s="6">
        <v>23</v>
      </c>
      <c r="B31" s="6" t="s">
        <v>530</v>
      </c>
      <c r="C31" s="6" t="s">
        <v>565</v>
      </c>
      <c r="D31" s="6" t="s">
        <v>531</v>
      </c>
      <c r="E31" s="6" t="s">
        <v>28</v>
      </c>
      <c r="F31" s="6" t="s">
        <v>136</v>
      </c>
      <c r="J31" s="69">
        <f t="shared" si="0"/>
        <v>0</v>
      </c>
      <c r="N31" s="70">
        <v>99</v>
      </c>
      <c r="O31" s="71">
        <v>3</v>
      </c>
      <c r="P31" s="71">
        <v>174.5</v>
      </c>
      <c r="Q31" s="71">
        <v>0</v>
      </c>
      <c r="R31" s="72">
        <f t="shared" si="1"/>
        <v>174.5</v>
      </c>
      <c r="S31" s="71">
        <v>6</v>
      </c>
      <c r="T31" s="71">
        <v>6</v>
      </c>
      <c r="U31" s="71">
        <v>17</v>
      </c>
      <c r="V31" s="73">
        <v>17</v>
      </c>
      <c r="Z31" s="75">
        <f t="shared" si="2"/>
        <v>0</v>
      </c>
      <c r="AD31" s="76">
        <v>99</v>
      </c>
      <c r="BC31" s="12">
        <f t="shared" si="3"/>
        <v>215</v>
      </c>
      <c r="BD31" s="12">
        <f t="shared" si="4"/>
        <v>174.5</v>
      </c>
      <c r="BE31" s="38">
        <f>IF($O$4&gt;0,(LARGE(($N31,$V31,$AD31,$AL31,$AT31,$BB31),1)),"0")</f>
        <v>99</v>
      </c>
      <c r="BF31"/>
      <c r="BG31" s="12">
        <v>0</v>
      </c>
      <c r="BH31" s="12">
        <v>0</v>
      </c>
      <c r="BI31" s="38">
        <f t="shared" si="5"/>
        <v>116</v>
      </c>
      <c r="BJ31" s="12">
        <f t="shared" si="6"/>
        <v>174.5</v>
      </c>
    </row>
    <row r="32" spans="1:62" x14ac:dyDescent="0.2">
      <c r="A32" s="6">
        <v>24</v>
      </c>
      <c r="B32" s="6" t="s">
        <v>227</v>
      </c>
      <c r="C32" s="6" t="s">
        <v>420</v>
      </c>
      <c r="D32" s="6" t="s">
        <v>228</v>
      </c>
      <c r="E32" s="6" t="s">
        <v>28</v>
      </c>
      <c r="F32" s="6" t="s">
        <v>124</v>
      </c>
      <c r="G32" s="68">
        <v>7</v>
      </c>
      <c r="H32" s="68">
        <v>182</v>
      </c>
      <c r="I32" s="68">
        <v>0</v>
      </c>
      <c r="J32" s="69">
        <f t="shared" si="0"/>
        <v>182</v>
      </c>
      <c r="K32" s="68">
        <v>6</v>
      </c>
      <c r="L32" s="68">
        <v>6</v>
      </c>
      <c r="M32" s="68">
        <v>18</v>
      </c>
      <c r="N32" s="70">
        <v>18</v>
      </c>
      <c r="R32" s="72">
        <f t="shared" si="1"/>
        <v>0</v>
      </c>
      <c r="V32" s="73">
        <v>99</v>
      </c>
      <c r="Z32" s="75">
        <f t="shared" si="2"/>
        <v>0</v>
      </c>
      <c r="AD32" s="76">
        <v>99</v>
      </c>
      <c r="BC32" s="12">
        <f t="shared" si="3"/>
        <v>216</v>
      </c>
      <c r="BD32" s="12">
        <f t="shared" si="4"/>
        <v>182</v>
      </c>
      <c r="BE32" s="38">
        <f>IF($O$4&gt;0,(LARGE(($N32,$V32,$AD32,$AL32,$AT32,$BB32),1)),"0")</f>
        <v>99</v>
      </c>
      <c r="BF32"/>
      <c r="BG32" s="12">
        <v>0</v>
      </c>
      <c r="BH32" s="12">
        <v>0</v>
      </c>
      <c r="BI32" s="38">
        <f t="shared" si="5"/>
        <v>117</v>
      </c>
      <c r="BJ32" s="12">
        <f t="shared" si="6"/>
        <v>182</v>
      </c>
    </row>
    <row r="33" spans="1:62" x14ac:dyDescent="0.2">
      <c r="A33" s="6">
        <v>25</v>
      </c>
      <c r="B33" s="6" t="s">
        <v>229</v>
      </c>
      <c r="C33" s="6" t="s">
        <v>421</v>
      </c>
      <c r="D33" s="6" t="s">
        <v>230</v>
      </c>
      <c r="E33" s="6" t="s">
        <v>28</v>
      </c>
      <c r="F33" s="6" t="s">
        <v>231</v>
      </c>
      <c r="G33" s="68">
        <v>7</v>
      </c>
      <c r="H33" s="68">
        <v>181</v>
      </c>
      <c r="I33" s="68">
        <v>0</v>
      </c>
      <c r="J33" s="69">
        <f t="shared" si="0"/>
        <v>181</v>
      </c>
      <c r="K33" s="68">
        <v>6</v>
      </c>
      <c r="L33" s="68">
        <v>6</v>
      </c>
      <c r="M33" s="68">
        <v>19</v>
      </c>
      <c r="N33" s="70">
        <v>19</v>
      </c>
      <c r="R33" s="72">
        <f t="shared" si="1"/>
        <v>0</v>
      </c>
      <c r="V33" s="73">
        <v>99</v>
      </c>
      <c r="Z33" s="75">
        <f t="shared" si="2"/>
        <v>0</v>
      </c>
      <c r="AD33" s="76">
        <v>99</v>
      </c>
      <c r="BC33" s="12">
        <f t="shared" si="3"/>
        <v>217</v>
      </c>
      <c r="BD33" s="12">
        <f t="shared" si="4"/>
        <v>181</v>
      </c>
      <c r="BE33" s="38">
        <f>IF($O$4&gt;0,(LARGE(($N33,$V33,$AD33,$AL33,$AT33,$BB33),1)),"0")</f>
        <v>99</v>
      </c>
      <c r="BF33"/>
      <c r="BG33" s="12">
        <v>0</v>
      </c>
      <c r="BH33" s="12">
        <v>0</v>
      </c>
      <c r="BI33" s="38">
        <f t="shared" si="5"/>
        <v>118</v>
      </c>
      <c r="BJ33" s="12">
        <f t="shared" si="6"/>
        <v>181</v>
      </c>
    </row>
    <row r="34" spans="1:62" x14ac:dyDescent="0.2">
      <c r="A34" s="6">
        <v>26</v>
      </c>
      <c r="B34" s="6" t="s">
        <v>232</v>
      </c>
      <c r="C34" s="6" t="s">
        <v>422</v>
      </c>
      <c r="D34" s="6" t="s">
        <v>233</v>
      </c>
      <c r="E34" s="6" t="s">
        <v>28</v>
      </c>
      <c r="F34" s="6" t="s">
        <v>159</v>
      </c>
      <c r="G34" s="68">
        <v>7</v>
      </c>
      <c r="H34" s="68">
        <v>180.5</v>
      </c>
      <c r="I34" s="68">
        <v>0</v>
      </c>
      <c r="J34" s="69">
        <f t="shared" si="0"/>
        <v>180.5</v>
      </c>
      <c r="K34" s="68">
        <v>5.5</v>
      </c>
      <c r="L34" s="68">
        <v>6</v>
      </c>
      <c r="M34" s="68">
        <v>20</v>
      </c>
      <c r="N34" s="70">
        <v>20</v>
      </c>
      <c r="R34" s="72">
        <f t="shared" si="1"/>
        <v>0</v>
      </c>
      <c r="V34" s="73">
        <v>99</v>
      </c>
      <c r="Z34" s="75">
        <f t="shared" si="2"/>
        <v>0</v>
      </c>
      <c r="AD34" s="76">
        <v>99</v>
      </c>
      <c r="BC34" s="12">
        <f t="shared" si="3"/>
        <v>218</v>
      </c>
      <c r="BD34" s="12">
        <f t="shared" si="4"/>
        <v>180.5</v>
      </c>
      <c r="BE34" s="38">
        <f>IF($O$4&gt;0,(LARGE(($N34,$V34,$AD34,$AL34,$AT34,$BB34),1)),"0")</f>
        <v>99</v>
      </c>
      <c r="BF34"/>
      <c r="BG34" s="12">
        <v>0</v>
      </c>
      <c r="BH34" s="12">
        <v>0</v>
      </c>
      <c r="BI34" s="38">
        <f t="shared" si="5"/>
        <v>119</v>
      </c>
      <c r="BJ34" s="12">
        <f t="shared" si="6"/>
        <v>180.5</v>
      </c>
    </row>
    <row r="35" spans="1:62" x14ac:dyDescent="0.2">
      <c r="A35" s="6">
        <v>27</v>
      </c>
      <c r="B35" s="6" t="s">
        <v>236</v>
      </c>
      <c r="C35" s="6" t="s">
        <v>424</v>
      </c>
      <c r="D35" s="6" t="s">
        <v>237</v>
      </c>
      <c r="E35" s="6" t="s">
        <v>28</v>
      </c>
      <c r="F35" s="6" t="s">
        <v>146</v>
      </c>
      <c r="G35" s="68">
        <v>7</v>
      </c>
      <c r="H35" s="68">
        <v>178</v>
      </c>
      <c r="I35" s="68">
        <v>0</v>
      </c>
      <c r="J35" s="69">
        <f t="shared" si="0"/>
        <v>178</v>
      </c>
      <c r="K35" s="68">
        <v>5</v>
      </c>
      <c r="L35" s="68">
        <v>6</v>
      </c>
      <c r="M35" s="68">
        <v>22</v>
      </c>
      <c r="N35" s="70">
        <v>22</v>
      </c>
      <c r="R35" s="72">
        <f t="shared" si="1"/>
        <v>0</v>
      </c>
      <c r="V35" s="73">
        <v>99</v>
      </c>
      <c r="Z35" s="75">
        <f t="shared" si="2"/>
        <v>0</v>
      </c>
      <c r="AD35" s="76">
        <v>99</v>
      </c>
      <c r="BC35" s="12">
        <f t="shared" si="3"/>
        <v>220</v>
      </c>
      <c r="BD35" s="12">
        <f t="shared" si="4"/>
        <v>178</v>
      </c>
      <c r="BE35" s="38">
        <f>IF($O$4&gt;0,(LARGE(($N35,$V35,$AD35,$AL35,$AT35,$BB35),1)),"0")</f>
        <v>99</v>
      </c>
      <c r="BF35"/>
      <c r="BG35" s="12">
        <v>0</v>
      </c>
      <c r="BH35" s="12">
        <v>0</v>
      </c>
      <c r="BI35" s="38">
        <f t="shared" si="5"/>
        <v>121</v>
      </c>
      <c r="BJ35" s="12">
        <f t="shared" si="6"/>
        <v>178</v>
      </c>
    </row>
    <row r="36" spans="1:62" x14ac:dyDescent="0.2">
      <c r="A36" s="6">
        <v>28</v>
      </c>
      <c r="B36" s="6" t="s">
        <v>238</v>
      </c>
      <c r="C36" s="6" t="s">
        <v>425</v>
      </c>
      <c r="D36" s="6" t="s">
        <v>239</v>
      </c>
      <c r="E36" s="6" t="s">
        <v>28</v>
      </c>
      <c r="F36" s="6" t="s">
        <v>133</v>
      </c>
      <c r="G36" s="68">
        <v>7</v>
      </c>
      <c r="H36" s="68">
        <v>175</v>
      </c>
      <c r="I36" s="68">
        <v>0</v>
      </c>
      <c r="J36" s="69">
        <f t="shared" si="0"/>
        <v>175</v>
      </c>
      <c r="K36" s="68">
        <v>5.5</v>
      </c>
      <c r="L36" s="68">
        <v>6</v>
      </c>
      <c r="M36" s="68">
        <v>23</v>
      </c>
      <c r="N36" s="70">
        <v>23</v>
      </c>
      <c r="R36" s="72">
        <f t="shared" si="1"/>
        <v>0</v>
      </c>
      <c r="V36" s="73">
        <v>99</v>
      </c>
      <c r="Z36" s="75">
        <f t="shared" si="2"/>
        <v>0</v>
      </c>
      <c r="AD36" s="76">
        <v>99</v>
      </c>
      <c r="BC36" s="12">
        <f t="shared" si="3"/>
        <v>221</v>
      </c>
      <c r="BD36" s="12">
        <f t="shared" si="4"/>
        <v>175</v>
      </c>
      <c r="BE36" s="38">
        <f>IF($O$4&gt;0,(LARGE(($N36,$V36,$AD36,$AL36,$AT36,$BB36),1)),"0")</f>
        <v>99</v>
      </c>
      <c r="BF36"/>
      <c r="BG36" s="12">
        <v>0</v>
      </c>
      <c r="BH36" s="12">
        <v>0</v>
      </c>
      <c r="BI36" s="38">
        <f t="shared" si="5"/>
        <v>122</v>
      </c>
      <c r="BJ36" s="12">
        <f t="shared" si="6"/>
        <v>175</v>
      </c>
    </row>
    <row r="37" spans="1:62" x14ac:dyDescent="0.2">
      <c r="A37" s="6">
        <v>29</v>
      </c>
      <c r="B37" s="6" t="s">
        <v>240</v>
      </c>
      <c r="C37" s="6" t="s">
        <v>426</v>
      </c>
      <c r="D37" s="6" t="s">
        <v>241</v>
      </c>
      <c r="E37" s="6" t="s">
        <v>28</v>
      </c>
      <c r="F37" s="6" t="s">
        <v>162</v>
      </c>
      <c r="G37" s="68">
        <v>7</v>
      </c>
      <c r="H37" s="68">
        <v>156</v>
      </c>
      <c r="I37" s="68">
        <v>0</v>
      </c>
      <c r="J37" s="69">
        <f t="shared" si="0"/>
        <v>156</v>
      </c>
      <c r="K37" s="68">
        <v>4.5</v>
      </c>
      <c r="L37" s="68">
        <v>6</v>
      </c>
      <c r="M37" s="68">
        <v>24</v>
      </c>
      <c r="N37" s="70">
        <v>24</v>
      </c>
      <c r="R37" s="72">
        <f t="shared" si="1"/>
        <v>0</v>
      </c>
      <c r="V37" s="73">
        <v>99</v>
      </c>
      <c r="Z37" s="75">
        <f t="shared" si="2"/>
        <v>0</v>
      </c>
      <c r="AD37" s="76">
        <v>99</v>
      </c>
      <c r="BC37" s="12">
        <f t="shared" si="3"/>
        <v>222</v>
      </c>
      <c r="BD37" s="12">
        <f t="shared" si="4"/>
        <v>156</v>
      </c>
      <c r="BE37" s="38">
        <f>IF($O$4&gt;0,(LARGE(($N37,$V37,$AD37,$AL37,$AT37,$BB37),1)),"0")</f>
        <v>99</v>
      </c>
      <c r="BF37"/>
      <c r="BG37" s="12">
        <v>0</v>
      </c>
      <c r="BH37" s="12">
        <v>0</v>
      </c>
      <c r="BI37" s="38">
        <f t="shared" si="5"/>
        <v>123</v>
      </c>
      <c r="BJ37" s="12">
        <f t="shared" si="6"/>
        <v>156</v>
      </c>
    </row>
  </sheetData>
  <sheetProtection sheet="1" objects="1" scenarios="1"/>
  <sortState xmlns:xlrd2="http://schemas.microsoft.com/office/spreadsheetml/2017/richdata2" ref="A9:XFD38">
    <sortCondition ref="BI9"/>
  </sortState>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466 AV9:AW65466 P9:Q65466 X9:Y65466 AF9:AG65466 AN9:AO65466">
    <cfRule type="cellIs" dxfId="6" priority="1" stopIfTrue="1" operator="greaterThanOrEqual">
      <formula>$BL$6</formula>
    </cfRule>
  </conditionalFormatting>
  <dataValidations count="9">
    <dataValidation type="list" allowBlank="1" showInputMessage="1" showErrorMessage="1" sqref="BM1:BM2 BM9:BM65466" xr:uid="{00000000-0002-0000-0200-000000000000}">
      <formula1>"ja,nee"</formula1>
    </dataValidation>
    <dataValidation operator="lessThanOrEqual" allowBlank="1" showInputMessage="1" showErrorMessage="1" sqref="BC9:BE37 AH8 AP8 AX8 J8:J37 J1:J2 R1:R2 AX1:AX2 AP1:AP2 AH1:AH2 Z1:Z2 BC1:BK8 BL1:BL4 BL7:BL8 Z8:Z37 R8:R37 BI9:BJ37" xr:uid="{00000000-0002-0000-0200-000001000000}"/>
    <dataValidation type="decimal" allowBlank="1" showInputMessage="1" showErrorMessage="1" sqref="H1:I2 P1:Q2 AV1:AW2 AN1:AO2 AF1:AG2 X1:Y2 H8:I65466 X8:Y65466 P8:Q65466 AF8:AG65466 AN8:AO65466 AV8:AW65466" xr:uid="{00000000-0002-0000-0200-000002000000}">
      <formula1>0</formula1>
      <formula2>400</formula2>
    </dataValidation>
    <dataValidation type="decimal" allowBlank="1" showInputMessage="1" showErrorMessage="1" sqref="K1:L2 S1:T2 AY1:AZ2 AQ1:AR2 AI1:AJ2 AA1:AB2 K8:L65466 AA8:AB65466 S8:T65466 AI8:AJ65466 AQ8:AR65466 AY8:AZ65466" xr:uid="{00000000-0002-0000-0200-000003000000}">
      <formula1>0</formula1>
      <formula2>99</formula2>
    </dataValidation>
    <dataValidation type="whole" allowBlank="1" showInputMessage="1" showErrorMessage="1" sqref="M1:N2 U1:V2 BA1:BB2 AS1:AT2 AK1:AL2 AC1:AD2 M8:N65466 AC8:AD65466 U8:V65466 AK8:AL65466 AS8:AT65466 BA8:BB65466" xr:uid="{00000000-0002-0000-0200-000004000000}">
      <formula1>0</formula1>
      <formula2>999</formula2>
    </dataValidation>
    <dataValidation type="whole" operator="lessThanOrEqual" allowBlank="1" showInputMessage="1" showErrorMessage="1" sqref="BL6" xr:uid="{00000000-0002-0000-0200-000005000000}">
      <formula1>400</formula1>
    </dataValidation>
    <dataValidation type="whole" operator="lessThanOrEqual" allowBlank="1" showInputMessage="1" showErrorMessage="1" sqref="BL5" xr:uid="{00000000-0002-0000-0200-000006000000}">
      <formula1>99</formula1>
    </dataValidation>
    <dataValidation type="whole" allowBlank="1" showInputMessage="1" showErrorMessage="1" sqref="O3:V3" xr:uid="{00000000-0002-0000-0200-000007000000}">
      <formula1>0</formula1>
      <formula2>99</formula2>
    </dataValidation>
    <dataValidation type="decimal" operator="lessThanOrEqual" allowBlank="1" showInputMessage="1" showErrorMessage="1" sqref="BK9:BL37 J38:J65466 R38:R65466 AH9:AH65466 AP9:AP65466 AX9:AX65466 Z38:Z65466 BC38:BL65466 BG9:BH37" xr:uid="{00000000-0002-0000-0200-000008000000}">
      <formula1>100</formula1>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931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269314"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269315"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269316"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269317"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269318"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269319"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269320"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269321"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269322"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269323"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269324"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269325"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269326"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269327"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269328"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269329"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269330"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269331"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269332"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269333"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269334"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269335"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269336"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269337"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269338"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6">
    <pageSetUpPr fitToPage="1"/>
  </sheetPr>
  <dimension ref="A1:BN29"/>
  <sheetViews>
    <sheetView workbookViewId="0">
      <pane xSplit="5" ySplit="8" topLeftCell="G9" activePane="bottomRight" state="frozen"/>
      <selection activeCell="C5" sqref="C5:E5"/>
      <selection pane="topRight" activeCell="C5" sqref="C5:E5"/>
      <selection pane="bottomLeft" activeCell="C5" sqref="C5:E5"/>
      <selection pane="bottomRight" activeCell="BN13" sqref="BN13"/>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hidden="1"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5.5703125" style="6"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99"/>
      <c r="B2" s="99"/>
      <c r="C2" s="99">
        <v>1</v>
      </c>
      <c r="D2" s="99">
        <f>FLOOR((C2+3)/4,1)</f>
        <v>1</v>
      </c>
      <c r="E2" s="99"/>
      <c r="F2" s="99"/>
      <c r="G2" s="67"/>
      <c r="H2" s="67">
        <v>192</v>
      </c>
      <c r="I2" s="69">
        <v>190</v>
      </c>
      <c r="J2" s="69">
        <f>H2+I2</f>
        <v>382</v>
      </c>
      <c r="K2" s="69"/>
      <c r="L2" s="69"/>
      <c r="M2" s="69"/>
      <c r="N2" s="79">
        <v>1</v>
      </c>
      <c r="O2" s="72"/>
      <c r="P2" s="72">
        <v>193</v>
      </c>
      <c r="Q2" s="72">
        <v>193</v>
      </c>
      <c r="R2" s="72">
        <f>P2+Q2</f>
        <v>386</v>
      </c>
      <c r="S2" s="72"/>
      <c r="T2" s="72"/>
      <c r="U2" s="72"/>
      <c r="V2" s="80">
        <v>2</v>
      </c>
      <c r="W2" s="75"/>
      <c r="X2" s="75">
        <v>198</v>
      </c>
      <c r="Y2" s="75">
        <v>198</v>
      </c>
      <c r="Z2" s="75">
        <f>X2+Y2</f>
        <v>396</v>
      </c>
      <c r="AA2" s="75"/>
      <c r="AB2" s="75"/>
      <c r="AC2" s="75"/>
      <c r="AD2" s="81">
        <v>3</v>
      </c>
      <c r="AE2" s="72"/>
      <c r="AF2" s="72">
        <v>177</v>
      </c>
      <c r="AG2" s="72">
        <v>177</v>
      </c>
      <c r="AH2" s="72">
        <f>AF2+AG2</f>
        <v>354</v>
      </c>
      <c r="AI2" s="72"/>
      <c r="AJ2" s="72"/>
      <c r="AK2" s="72"/>
      <c r="AL2" s="80">
        <v>4</v>
      </c>
      <c r="AM2" s="75"/>
      <c r="AN2" s="75">
        <v>178</v>
      </c>
      <c r="AO2" s="75">
        <v>178</v>
      </c>
      <c r="AP2" s="75">
        <f>AN2+AO2</f>
        <v>356</v>
      </c>
      <c r="AQ2" s="75"/>
      <c r="AR2" s="75"/>
      <c r="AS2" s="75"/>
      <c r="AT2" s="81">
        <v>5</v>
      </c>
      <c r="AU2" s="72"/>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N2" s="12"/>
    </row>
    <row r="3" spans="1:66" x14ac:dyDescent="0.2">
      <c r="A3" s="115" t="s">
        <v>9</v>
      </c>
      <c r="B3" s="116"/>
      <c r="C3" s="117" t="str">
        <f>Instellingen!B3</f>
        <v>Kring NVF</v>
      </c>
      <c r="D3" s="118"/>
      <c r="E3" s="119"/>
      <c r="F3" s="115" t="s">
        <v>43</v>
      </c>
      <c r="G3" s="120"/>
      <c r="H3" s="120"/>
      <c r="I3" s="120"/>
      <c r="J3" s="120"/>
      <c r="K3" s="120"/>
      <c r="L3" s="120"/>
      <c r="M3" s="120"/>
      <c r="N3" s="116"/>
      <c r="O3" s="121">
        <v>6</v>
      </c>
      <c r="P3" s="122"/>
      <c r="Q3" s="122"/>
      <c r="R3" s="122"/>
      <c r="S3" s="122"/>
      <c r="T3" s="122"/>
      <c r="U3" s="122"/>
      <c r="V3" s="123"/>
      <c r="W3" s="124"/>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6"/>
      <c r="BC3" s="115" t="s">
        <v>41</v>
      </c>
      <c r="BD3" s="120"/>
      <c r="BE3" s="120"/>
      <c r="BF3" s="120"/>
      <c r="BG3" s="120"/>
      <c r="BH3" s="120"/>
      <c r="BI3" s="120"/>
      <c r="BJ3" s="120"/>
      <c r="BK3" s="116"/>
      <c r="BL3" s="23">
        <f>Instellingen!B6</f>
        <v>3</v>
      </c>
      <c r="BM3" s="124"/>
      <c r="BN3" s="125"/>
    </row>
    <row r="4" spans="1:66" x14ac:dyDescent="0.2">
      <c r="A4" s="115" t="s">
        <v>10</v>
      </c>
      <c r="B4" s="116"/>
      <c r="C4" s="133" t="s">
        <v>29</v>
      </c>
      <c r="D4" s="118"/>
      <c r="E4" s="119"/>
      <c r="F4" s="115" t="s">
        <v>72</v>
      </c>
      <c r="G4" s="120"/>
      <c r="H4" s="120"/>
      <c r="I4" s="120"/>
      <c r="J4" s="120"/>
      <c r="K4" s="120"/>
      <c r="L4" s="120"/>
      <c r="M4" s="120"/>
      <c r="N4" s="116"/>
      <c r="O4" s="134">
        <f>Instellingen!B7</f>
        <v>1</v>
      </c>
      <c r="P4" s="135"/>
      <c r="Q4" s="135"/>
      <c r="R4" s="135"/>
      <c r="S4" s="135"/>
      <c r="T4" s="135"/>
      <c r="U4" s="135"/>
      <c r="V4" s="136"/>
      <c r="W4" s="127"/>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9"/>
      <c r="BC4" s="115"/>
      <c r="BD4" s="120"/>
      <c r="BE4" s="120"/>
      <c r="BF4" s="120"/>
      <c r="BG4" s="120"/>
      <c r="BH4" s="120"/>
      <c r="BI4" s="120"/>
      <c r="BJ4" s="120"/>
      <c r="BK4" s="116"/>
      <c r="BL4" s="23"/>
      <c r="BM4" s="127"/>
      <c r="BN4" s="128"/>
    </row>
    <row r="5" spans="1:66" x14ac:dyDescent="0.2">
      <c r="A5" s="115" t="s">
        <v>11</v>
      </c>
      <c r="B5" s="116"/>
      <c r="C5" s="133"/>
      <c r="D5" s="118"/>
      <c r="E5" s="119"/>
      <c r="F5" s="115" t="s">
        <v>12</v>
      </c>
      <c r="G5" s="120"/>
      <c r="H5" s="120"/>
      <c r="I5" s="120"/>
      <c r="J5" s="120"/>
      <c r="K5" s="120"/>
      <c r="L5" s="120"/>
      <c r="M5" s="120"/>
      <c r="N5" s="116"/>
      <c r="O5" s="134">
        <f>Instellingen!B5</f>
        <v>99</v>
      </c>
      <c r="P5" s="135"/>
      <c r="Q5" s="135"/>
      <c r="R5" s="135"/>
      <c r="S5" s="135"/>
      <c r="T5" s="135"/>
      <c r="U5" s="135"/>
      <c r="V5" s="136"/>
      <c r="W5" s="130"/>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2"/>
      <c r="BC5" s="115" t="s">
        <v>13</v>
      </c>
      <c r="BD5" s="120"/>
      <c r="BE5" s="120"/>
      <c r="BF5" s="120"/>
      <c r="BG5" s="120"/>
      <c r="BH5" s="120"/>
      <c r="BI5" s="120"/>
      <c r="BJ5" s="120"/>
      <c r="BK5" s="116"/>
      <c r="BL5" s="9">
        <v>2</v>
      </c>
      <c r="BM5" s="127"/>
      <c r="BN5" s="128"/>
    </row>
    <row r="6" spans="1:66" ht="12.75" customHeight="1" x14ac:dyDescent="0.2">
      <c r="A6" s="137"/>
      <c r="B6" s="137"/>
      <c r="C6" s="137"/>
      <c r="D6" s="137"/>
      <c r="E6" s="13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96" t="s">
        <v>35</v>
      </c>
      <c r="BJ6" s="97"/>
      <c r="BK6" s="98"/>
      <c r="BL6" s="33">
        <v>180</v>
      </c>
      <c r="BM6" s="127"/>
      <c r="BN6" s="128"/>
    </row>
    <row r="7" spans="1:66" ht="12.75" customHeight="1" x14ac:dyDescent="0.2">
      <c r="A7" s="139"/>
      <c r="B7" s="139"/>
      <c r="C7" s="139"/>
      <c r="D7" s="139"/>
      <c r="E7" s="140"/>
      <c r="F7" s="66" t="s">
        <v>15</v>
      </c>
      <c r="G7" s="150" t="str">
        <f>Instellingen!C36</f>
        <v>06 jun 2022</v>
      </c>
      <c r="H7" s="151"/>
      <c r="I7" s="151"/>
      <c r="J7" s="151"/>
      <c r="K7" s="151"/>
      <c r="L7" s="151"/>
      <c r="M7" s="151"/>
      <c r="N7" s="152"/>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130"/>
      <c r="BN7" s="131"/>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8" t="s">
        <v>97</v>
      </c>
      <c r="BN8" s="2" t="s">
        <v>6</v>
      </c>
    </row>
    <row r="9" spans="1:66" x14ac:dyDescent="0.2">
      <c r="A9" s="6">
        <v>1</v>
      </c>
      <c r="B9" s="6" t="s">
        <v>242</v>
      </c>
      <c r="C9" s="6" t="s">
        <v>427</v>
      </c>
      <c r="D9" s="6" t="s">
        <v>243</v>
      </c>
      <c r="E9" s="6" t="s">
        <v>29</v>
      </c>
      <c r="F9" s="6" t="s">
        <v>127</v>
      </c>
      <c r="G9" s="68">
        <v>7</v>
      </c>
      <c r="H9" s="68">
        <v>212.5</v>
      </c>
      <c r="I9" s="68">
        <v>0</v>
      </c>
      <c r="J9" s="69">
        <f t="shared" ref="J9:J29" si="0">H9+I9</f>
        <v>212.5</v>
      </c>
      <c r="K9" s="68">
        <v>7</v>
      </c>
      <c r="L9" s="68">
        <v>7.5</v>
      </c>
      <c r="M9" s="68">
        <v>1</v>
      </c>
      <c r="N9" s="70">
        <v>1</v>
      </c>
      <c r="O9" s="71">
        <v>5</v>
      </c>
      <c r="P9" s="71">
        <v>202</v>
      </c>
      <c r="Q9" s="71">
        <v>0</v>
      </c>
      <c r="R9" s="72">
        <f t="shared" ref="R9:R29" si="1">P9+Q9</f>
        <v>202</v>
      </c>
      <c r="S9" s="71">
        <v>7</v>
      </c>
      <c r="T9" s="71">
        <v>7</v>
      </c>
      <c r="U9" s="71">
        <v>2</v>
      </c>
      <c r="V9" s="73">
        <v>2</v>
      </c>
      <c r="W9" s="74">
        <v>1</v>
      </c>
      <c r="X9" s="74">
        <v>213.5</v>
      </c>
      <c r="Z9" s="75">
        <f t="shared" ref="Z9:Z29" si="2">X9+Y9</f>
        <v>213.5</v>
      </c>
      <c r="AA9" s="74">
        <v>7.5</v>
      </c>
      <c r="AB9" s="74">
        <v>7.5</v>
      </c>
      <c r="AC9" s="74">
        <v>4</v>
      </c>
      <c r="AD9" s="76">
        <v>4</v>
      </c>
      <c r="BC9" s="12">
        <f t="shared" ref="BC9:BC29" si="3">N9+V9+AD9+AL9+AT9+BB9</f>
        <v>7</v>
      </c>
      <c r="BD9" s="12">
        <f t="shared" ref="BD9:BD29" si="4">J9+R9+Z9+AH9+AP9+AX9</f>
        <v>628</v>
      </c>
      <c r="BE9" s="38">
        <f>IF($O$4&gt;0,(LARGE(($N9,$V9,$AD9,$AL9,$AT9,$BB9),1)),"0")</f>
        <v>4</v>
      </c>
      <c r="BF9"/>
      <c r="BG9" s="12">
        <v>213.5</v>
      </c>
      <c r="BH9" s="12">
        <v>0</v>
      </c>
      <c r="BI9" s="38">
        <f t="shared" ref="BI9:BI29" si="5">BC9-BE9-BF9</f>
        <v>3</v>
      </c>
      <c r="BJ9" s="12">
        <f t="shared" ref="BJ9:BJ29" si="6">BD9-BG9-BH9</f>
        <v>414.5</v>
      </c>
      <c r="BK9" s="6">
        <v>1</v>
      </c>
      <c r="BN9" s="111" t="s">
        <v>570</v>
      </c>
    </row>
    <row r="10" spans="1:66" x14ac:dyDescent="0.2">
      <c r="A10" s="6">
        <v>2</v>
      </c>
      <c r="B10" s="6" t="s">
        <v>244</v>
      </c>
      <c r="C10" s="6" t="s">
        <v>414</v>
      </c>
      <c r="D10" s="6" t="s">
        <v>245</v>
      </c>
      <c r="E10" s="6" t="s">
        <v>29</v>
      </c>
      <c r="F10" s="6" t="s">
        <v>127</v>
      </c>
      <c r="G10" s="68">
        <v>7</v>
      </c>
      <c r="H10" s="68">
        <v>205.5</v>
      </c>
      <c r="I10" s="68">
        <v>0</v>
      </c>
      <c r="J10" s="69">
        <f t="shared" si="0"/>
        <v>205.5</v>
      </c>
      <c r="K10" s="68">
        <v>6.5</v>
      </c>
      <c r="L10" s="68">
        <v>6.5</v>
      </c>
      <c r="M10" s="68">
        <v>2</v>
      </c>
      <c r="N10" s="70">
        <v>2</v>
      </c>
      <c r="O10" s="71">
        <v>5</v>
      </c>
      <c r="P10" s="71">
        <v>202</v>
      </c>
      <c r="Q10" s="71">
        <v>0</v>
      </c>
      <c r="R10" s="72">
        <f t="shared" si="1"/>
        <v>202</v>
      </c>
      <c r="S10" s="71">
        <v>7</v>
      </c>
      <c r="T10" s="71">
        <v>7</v>
      </c>
      <c r="U10" s="71">
        <v>2</v>
      </c>
      <c r="V10" s="73">
        <v>2</v>
      </c>
      <c r="W10" s="74">
        <v>1</v>
      </c>
      <c r="X10" s="74">
        <v>213.5</v>
      </c>
      <c r="Z10" s="75">
        <f t="shared" si="2"/>
        <v>213.5</v>
      </c>
      <c r="AA10" s="74">
        <v>7.5</v>
      </c>
      <c r="AB10" s="74">
        <v>8</v>
      </c>
      <c r="AC10" s="74">
        <v>3</v>
      </c>
      <c r="AD10" s="76">
        <v>3</v>
      </c>
      <c r="BC10" s="12">
        <f t="shared" si="3"/>
        <v>7</v>
      </c>
      <c r="BD10" s="12">
        <f t="shared" si="4"/>
        <v>621</v>
      </c>
      <c r="BE10" s="38">
        <f>IF($O$4&gt;0,(LARGE(($N10,$V10,$AD10,$AL10,$AT10,$BB10),1)),"0")</f>
        <v>3</v>
      </c>
      <c r="BF10"/>
      <c r="BG10" s="12">
        <v>213.5</v>
      </c>
      <c r="BH10" s="12">
        <v>0</v>
      </c>
      <c r="BI10" s="38">
        <f t="shared" si="5"/>
        <v>4</v>
      </c>
      <c r="BJ10" s="12">
        <f t="shared" si="6"/>
        <v>407.5</v>
      </c>
      <c r="BK10" s="6">
        <v>2</v>
      </c>
    </row>
    <row r="11" spans="1:66" x14ac:dyDescent="0.2">
      <c r="A11" s="6">
        <v>3</v>
      </c>
      <c r="B11" s="6" t="s">
        <v>246</v>
      </c>
      <c r="C11" s="6" t="s">
        <v>428</v>
      </c>
      <c r="D11" s="6" t="s">
        <v>247</v>
      </c>
      <c r="E11" s="6" t="s">
        <v>29</v>
      </c>
      <c r="F11" s="6" t="s">
        <v>127</v>
      </c>
      <c r="G11" s="68">
        <v>7</v>
      </c>
      <c r="H11" s="68">
        <v>202</v>
      </c>
      <c r="I11" s="68">
        <v>0</v>
      </c>
      <c r="J11" s="69">
        <f t="shared" si="0"/>
        <v>202</v>
      </c>
      <c r="K11" s="68">
        <v>7</v>
      </c>
      <c r="L11" s="68">
        <v>7</v>
      </c>
      <c r="M11" s="68">
        <v>3</v>
      </c>
      <c r="N11" s="70">
        <v>3</v>
      </c>
      <c r="O11" s="71">
        <v>5</v>
      </c>
      <c r="P11" s="71">
        <v>202.5</v>
      </c>
      <c r="Q11" s="71">
        <v>0</v>
      </c>
      <c r="R11" s="72">
        <f t="shared" si="1"/>
        <v>202.5</v>
      </c>
      <c r="S11" s="71">
        <v>7</v>
      </c>
      <c r="T11" s="71">
        <v>7</v>
      </c>
      <c r="U11" s="71">
        <v>1</v>
      </c>
      <c r="V11" s="73">
        <v>1</v>
      </c>
      <c r="W11" s="74">
        <v>1</v>
      </c>
      <c r="X11" s="74">
        <v>195.5</v>
      </c>
      <c r="Z11" s="75">
        <f t="shared" si="2"/>
        <v>195.5</v>
      </c>
      <c r="AA11" s="74">
        <v>7</v>
      </c>
      <c r="AB11" s="74">
        <v>7</v>
      </c>
      <c r="AC11" s="74">
        <v>7</v>
      </c>
      <c r="AD11" s="76">
        <v>7</v>
      </c>
      <c r="BC11" s="12">
        <f t="shared" si="3"/>
        <v>11</v>
      </c>
      <c r="BD11" s="12">
        <f t="shared" si="4"/>
        <v>600</v>
      </c>
      <c r="BE11" s="38">
        <f>IF($O$4&gt;0,(LARGE(($N11,$V11,$AD11,$AL11,$AT11,$BB11),1)),"0")</f>
        <v>7</v>
      </c>
      <c r="BF11"/>
      <c r="BG11" s="12">
        <v>195.5</v>
      </c>
      <c r="BH11" s="12">
        <v>0</v>
      </c>
      <c r="BI11" s="38">
        <f t="shared" si="5"/>
        <v>4</v>
      </c>
      <c r="BJ11" s="12">
        <f t="shared" si="6"/>
        <v>404.5</v>
      </c>
      <c r="BK11" s="6">
        <v>3</v>
      </c>
    </row>
    <row r="12" spans="1:66" x14ac:dyDescent="0.2">
      <c r="A12" s="6">
        <v>4</v>
      </c>
      <c r="B12" s="6" t="s">
        <v>248</v>
      </c>
      <c r="C12" s="6" t="s">
        <v>427</v>
      </c>
      <c r="D12" s="6" t="s">
        <v>249</v>
      </c>
      <c r="E12" s="6" t="s">
        <v>29</v>
      </c>
      <c r="F12" s="6" t="s">
        <v>127</v>
      </c>
      <c r="G12" s="68">
        <v>7</v>
      </c>
      <c r="H12" s="68">
        <v>200.5</v>
      </c>
      <c r="I12" s="68">
        <v>0</v>
      </c>
      <c r="J12" s="69">
        <f t="shared" si="0"/>
        <v>200.5</v>
      </c>
      <c r="K12" s="68">
        <v>6.5</v>
      </c>
      <c r="L12" s="68">
        <v>7</v>
      </c>
      <c r="M12" s="68">
        <v>4</v>
      </c>
      <c r="N12" s="70">
        <v>4</v>
      </c>
      <c r="O12" s="71">
        <v>5</v>
      </c>
      <c r="P12" s="71">
        <v>194</v>
      </c>
      <c r="Q12" s="71">
        <v>0</v>
      </c>
      <c r="R12" s="72">
        <f t="shared" si="1"/>
        <v>194</v>
      </c>
      <c r="S12" s="71">
        <v>6.5</v>
      </c>
      <c r="T12" s="71">
        <v>6.5</v>
      </c>
      <c r="U12" s="71">
        <v>5</v>
      </c>
      <c r="V12" s="73">
        <v>5</v>
      </c>
      <c r="W12" s="74">
        <v>1</v>
      </c>
      <c r="X12" s="74">
        <v>218.5</v>
      </c>
      <c r="Z12" s="75">
        <f t="shared" si="2"/>
        <v>218.5</v>
      </c>
      <c r="AA12" s="74">
        <v>7</v>
      </c>
      <c r="AB12" s="74">
        <v>8</v>
      </c>
      <c r="AC12" s="74">
        <v>1</v>
      </c>
      <c r="AD12" s="76">
        <v>1</v>
      </c>
      <c r="BC12" s="12">
        <f t="shared" si="3"/>
        <v>10</v>
      </c>
      <c r="BD12" s="12">
        <f t="shared" si="4"/>
        <v>613</v>
      </c>
      <c r="BE12" s="38">
        <f>IF($O$4&gt;0,(LARGE(($N12,$V12,$AD12,$AL12,$AT12,$BB12),1)),"0")</f>
        <v>5</v>
      </c>
      <c r="BF12"/>
      <c r="BG12" s="12">
        <v>194</v>
      </c>
      <c r="BH12" s="12">
        <v>0</v>
      </c>
      <c r="BI12" s="38">
        <f t="shared" si="5"/>
        <v>5</v>
      </c>
      <c r="BJ12" s="12">
        <f t="shared" si="6"/>
        <v>419</v>
      </c>
      <c r="BK12" s="6">
        <v>4</v>
      </c>
    </row>
    <row r="13" spans="1:66" x14ac:dyDescent="0.2">
      <c r="A13" s="6">
        <v>5</v>
      </c>
      <c r="B13" s="6" t="s">
        <v>534</v>
      </c>
      <c r="C13" s="6" t="s">
        <v>465</v>
      </c>
      <c r="D13" s="6" t="s">
        <v>535</v>
      </c>
      <c r="E13" s="6" t="s">
        <v>29</v>
      </c>
      <c r="F13" s="6" t="s">
        <v>133</v>
      </c>
      <c r="J13" s="69">
        <f t="shared" si="0"/>
        <v>0</v>
      </c>
      <c r="N13" s="70">
        <v>99</v>
      </c>
      <c r="O13" s="71">
        <v>5</v>
      </c>
      <c r="P13" s="71">
        <v>198.5</v>
      </c>
      <c r="Q13" s="71">
        <v>0</v>
      </c>
      <c r="R13" s="72">
        <f t="shared" si="1"/>
        <v>198.5</v>
      </c>
      <c r="S13" s="71">
        <v>7</v>
      </c>
      <c r="T13" s="71">
        <v>7</v>
      </c>
      <c r="U13" s="71">
        <v>4</v>
      </c>
      <c r="V13" s="73">
        <v>4</v>
      </c>
      <c r="W13" s="74">
        <v>1</v>
      </c>
      <c r="X13" s="74">
        <v>215</v>
      </c>
      <c r="Z13" s="75">
        <f t="shared" si="2"/>
        <v>215</v>
      </c>
      <c r="AA13" s="74">
        <v>7</v>
      </c>
      <c r="AB13" s="74">
        <v>8</v>
      </c>
      <c r="AC13" s="74">
        <v>2</v>
      </c>
      <c r="AD13" s="76">
        <v>2</v>
      </c>
      <c r="BC13" s="12">
        <f t="shared" si="3"/>
        <v>105</v>
      </c>
      <c r="BD13" s="12">
        <f t="shared" si="4"/>
        <v>413.5</v>
      </c>
      <c r="BE13" s="38">
        <f>IF($O$4&gt;0,(LARGE(($N13,$V13,$AD13,$AL13,$AT13,$BB13),1)),"0")</f>
        <v>99</v>
      </c>
      <c r="BF13"/>
      <c r="BG13" s="12">
        <v>0</v>
      </c>
      <c r="BH13" s="12">
        <v>0</v>
      </c>
      <c r="BI13" s="38">
        <f t="shared" si="5"/>
        <v>6</v>
      </c>
      <c r="BJ13" s="12">
        <f t="shared" si="6"/>
        <v>413.5</v>
      </c>
      <c r="BK13" s="6">
        <v>5</v>
      </c>
    </row>
    <row r="14" spans="1:66" x14ac:dyDescent="0.2">
      <c r="A14" s="6">
        <v>6</v>
      </c>
      <c r="B14" s="6" t="s">
        <v>256</v>
      </c>
      <c r="C14" s="6" t="s">
        <v>432</v>
      </c>
      <c r="D14" s="6" t="s">
        <v>257</v>
      </c>
      <c r="E14" s="6" t="s">
        <v>29</v>
      </c>
      <c r="F14" s="6" t="s">
        <v>124</v>
      </c>
      <c r="G14" s="68">
        <v>7</v>
      </c>
      <c r="H14" s="68">
        <v>191.5</v>
      </c>
      <c r="I14" s="68">
        <v>0</v>
      </c>
      <c r="J14" s="69">
        <f t="shared" si="0"/>
        <v>191.5</v>
      </c>
      <c r="K14" s="68">
        <v>6.5</v>
      </c>
      <c r="L14" s="68">
        <v>6.5</v>
      </c>
      <c r="M14" s="68">
        <v>8</v>
      </c>
      <c r="N14" s="70">
        <v>8</v>
      </c>
      <c r="O14" s="71">
        <v>5</v>
      </c>
      <c r="P14" s="71">
        <v>191</v>
      </c>
      <c r="Q14" s="71">
        <v>0</v>
      </c>
      <c r="R14" s="72">
        <f t="shared" si="1"/>
        <v>191</v>
      </c>
      <c r="S14" s="71">
        <v>6.5</v>
      </c>
      <c r="T14" s="71">
        <v>6.5</v>
      </c>
      <c r="U14" s="71">
        <v>7</v>
      </c>
      <c r="V14" s="73">
        <v>7</v>
      </c>
      <c r="W14" s="74">
        <v>1</v>
      </c>
      <c r="X14" s="74">
        <v>199</v>
      </c>
      <c r="Z14" s="75">
        <f t="shared" si="2"/>
        <v>199</v>
      </c>
      <c r="AA14" s="74">
        <v>6.5</v>
      </c>
      <c r="AB14" s="74">
        <v>7</v>
      </c>
      <c r="AC14" s="74">
        <v>5</v>
      </c>
      <c r="AD14" s="76">
        <v>5</v>
      </c>
      <c r="BC14" s="12">
        <f t="shared" si="3"/>
        <v>20</v>
      </c>
      <c r="BD14" s="12">
        <f t="shared" si="4"/>
        <v>581.5</v>
      </c>
      <c r="BE14" s="38">
        <f>IF($O$4&gt;0,(LARGE(($N14,$V14,$AD14,$AL14,$AT14,$BB14),1)),"0")</f>
        <v>8</v>
      </c>
      <c r="BF14"/>
      <c r="BG14" s="12">
        <v>191.5</v>
      </c>
      <c r="BH14" s="12">
        <v>0</v>
      </c>
      <c r="BI14" s="38">
        <f t="shared" si="5"/>
        <v>12</v>
      </c>
      <c r="BJ14" s="12">
        <f t="shared" si="6"/>
        <v>390</v>
      </c>
      <c r="BK14" s="6">
        <v>6</v>
      </c>
    </row>
    <row r="15" spans="1:66" x14ac:dyDescent="0.2">
      <c r="A15" s="6">
        <v>7</v>
      </c>
      <c r="B15" s="6" t="s">
        <v>260</v>
      </c>
      <c r="C15" s="6" t="s">
        <v>434</v>
      </c>
      <c r="D15" s="6" t="s">
        <v>261</v>
      </c>
      <c r="E15" s="6" t="s">
        <v>29</v>
      </c>
      <c r="F15" s="6" t="s">
        <v>153</v>
      </c>
      <c r="G15" s="68">
        <v>7</v>
      </c>
      <c r="H15" s="68">
        <v>189.5</v>
      </c>
      <c r="I15" s="68">
        <v>0</v>
      </c>
      <c r="J15" s="69">
        <f t="shared" si="0"/>
        <v>189.5</v>
      </c>
      <c r="K15" s="68">
        <v>5</v>
      </c>
      <c r="L15" s="68">
        <v>6</v>
      </c>
      <c r="M15" s="68">
        <v>10</v>
      </c>
      <c r="N15" s="70">
        <v>10</v>
      </c>
      <c r="O15" s="71">
        <v>5</v>
      </c>
      <c r="P15" s="71">
        <v>191.5</v>
      </c>
      <c r="Q15" s="71">
        <v>0</v>
      </c>
      <c r="R15" s="72">
        <f t="shared" si="1"/>
        <v>191.5</v>
      </c>
      <c r="S15" s="71">
        <v>6.5</v>
      </c>
      <c r="T15" s="71">
        <v>6.5</v>
      </c>
      <c r="U15" s="71">
        <v>6</v>
      </c>
      <c r="V15" s="73">
        <v>6</v>
      </c>
      <c r="W15" s="74">
        <v>1</v>
      </c>
      <c r="X15" s="74">
        <v>198</v>
      </c>
      <c r="Z15" s="75">
        <f t="shared" si="2"/>
        <v>198</v>
      </c>
      <c r="AA15" s="74">
        <v>6.5</v>
      </c>
      <c r="AB15" s="74">
        <v>7</v>
      </c>
      <c r="AC15" s="74">
        <v>6</v>
      </c>
      <c r="AD15" s="76">
        <v>6</v>
      </c>
      <c r="BC15" s="12">
        <f t="shared" si="3"/>
        <v>22</v>
      </c>
      <c r="BD15" s="12">
        <f t="shared" si="4"/>
        <v>579</v>
      </c>
      <c r="BE15" s="38">
        <f>IF($O$4&gt;0,(LARGE(($N15,$V15,$AD15,$AL15,$AT15,$BB15),1)),"0")</f>
        <v>10</v>
      </c>
      <c r="BF15"/>
      <c r="BG15" s="12">
        <v>189.5</v>
      </c>
      <c r="BH15" s="12">
        <v>0</v>
      </c>
      <c r="BI15" s="38">
        <f t="shared" si="5"/>
        <v>12</v>
      </c>
      <c r="BJ15" s="12">
        <f t="shared" si="6"/>
        <v>389.5</v>
      </c>
      <c r="BL15" s="6">
        <v>1</v>
      </c>
    </row>
    <row r="16" spans="1:66" x14ac:dyDescent="0.2">
      <c r="A16" s="6">
        <v>8</v>
      </c>
      <c r="B16" s="6" t="s">
        <v>252</v>
      </c>
      <c r="C16" s="6" t="s">
        <v>430</v>
      </c>
      <c r="D16" s="6" t="s">
        <v>253</v>
      </c>
      <c r="E16" s="6" t="s">
        <v>29</v>
      </c>
      <c r="F16" s="6" t="s">
        <v>146</v>
      </c>
      <c r="G16" s="68">
        <v>7</v>
      </c>
      <c r="H16" s="68">
        <v>193</v>
      </c>
      <c r="I16" s="68">
        <v>0</v>
      </c>
      <c r="J16" s="69">
        <f t="shared" si="0"/>
        <v>193</v>
      </c>
      <c r="K16" s="68">
        <v>6.5</v>
      </c>
      <c r="L16" s="68">
        <v>7</v>
      </c>
      <c r="M16" s="68">
        <v>6</v>
      </c>
      <c r="N16" s="70">
        <v>6</v>
      </c>
      <c r="O16" s="71">
        <v>5</v>
      </c>
      <c r="P16" s="71">
        <v>182</v>
      </c>
      <c r="Q16" s="71">
        <v>0</v>
      </c>
      <c r="R16" s="72">
        <f t="shared" si="1"/>
        <v>182</v>
      </c>
      <c r="S16" s="71">
        <v>6</v>
      </c>
      <c r="T16" s="71">
        <v>6.5</v>
      </c>
      <c r="U16" s="71">
        <v>10</v>
      </c>
      <c r="V16" s="73">
        <v>10</v>
      </c>
      <c r="Z16" s="75">
        <f t="shared" si="2"/>
        <v>0</v>
      </c>
      <c r="AD16" s="76">
        <v>99</v>
      </c>
      <c r="BC16" s="12">
        <f t="shared" si="3"/>
        <v>115</v>
      </c>
      <c r="BD16" s="12">
        <f t="shared" si="4"/>
        <v>375</v>
      </c>
      <c r="BE16" s="38">
        <f>IF($O$4&gt;0,(LARGE(($N16,$V16,$AD16,$AL16,$AT16,$BB16),1)),"0")</f>
        <v>99</v>
      </c>
      <c r="BF16"/>
      <c r="BG16" s="12">
        <v>0</v>
      </c>
      <c r="BH16" s="12">
        <v>0</v>
      </c>
      <c r="BI16" s="38">
        <f t="shared" si="5"/>
        <v>16</v>
      </c>
      <c r="BJ16" s="12">
        <f t="shared" si="6"/>
        <v>375</v>
      </c>
      <c r="BL16" s="6">
        <v>2</v>
      </c>
    </row>
    <row r="17" spans="1:62" x14ac:dyDescent="0.2">
      <c r="A17" s="6">
        <v>9</v>
      </c>
      <c r="B17" s="6" t="s">
        <v>266</v>
      </c>
      <c r="C17" s="6" t="s">
        <v>437</v>
      </c>
      <c r="D17" s="6" t="s">
        <v>267</v>
      </c>
      <c r="E17" s="6" t="s">
        <v>29</v>
      </c>
      <c r="F17" s="6" t="s">
        <v>153</v>
      </c>
      <c r="G17" s="68">
        <v>7</v>
      </c>
      <c r="H17" s="68">
        <v>178.5</v>
      </c>
      <c r="I17" s="68">
        <v>0</v>
      </c>
      <c r="J17" s="69">
        <f t="shared" si="0"/>
        <v>178.5</v>
      </c>
      <c r="K17" s="68">
        <v>6</v>
      </c>
      <c r="L17" s="68">
        <v>6.5</v>
      </c>
      <c r="M17" s="68">
        <v>13</v>
      </c>
      <c r="N17" s="70">
        <v>13</v>
      </c>
      <c r="O17" s="71">
        <v>5</v>
      </c>
      <c r="P17" s="71">
        <v>182.5</v>
      </c>
      <c r="Q17" s="71">
        <v>0</v>
      </c>
      <c r="R17" s="72">
        <f t="shared" si="1"/>
        <v>182.5</v>
      </c>
      <c r="S17" s="71">
        <v>6</v>
      </c>
      <c r="T17" s="71">
        <v>6.5</v>
      </c>
      <c r="U17" s="71">
        <v>9</v>
      </c>
      <c r="V17" s="73">
        <v>9</v>
      </c>
      <c r="W17" s="74">
        <v>1</v>
      </c>
      <c r="X17" s="74">
        <v>193</v>
      </c>
      <c r="Z17" s="75">
        <f t="shared" si="2"/>
        <v>193</v>
      </c>
      <c r="AA17" s="74">
        <v>6</v>
      </c>
      <c r="AB17" s="74">
        <v>7</v>
      </c>
      <c r="AC17" s="74">
        <v>8</v>
      </c>
      <c r="AD17" s="76">
        <v>8</v>
      </c>
      <c r="BC17" s="12">
        <f t="shared" si="3"/>
        <v>30</v>
      </c>
      <c r="BD17" s="12">
        <f t="shared" si="4"/>
        <v>554</v>
      </c>
      <c r="BE17" s="38">
        <f>IF($O$4&gt;0,(LARGE(($N17,$V17,$AD17,$AL17,$AT17,$BB17),1)),"0")</f>
        <v>13</v>
      </c>
      <c r="BF17"/>
      <c r="BG17" s="12">
        <v>178.5</v>
      </c>
      <c r="BH17" s="12">
        <v>0</v>
      </c>
      <c r="BI17" s="38">
        <f t="shared" si="5"/>
        <v>17</v>
      </c>
      <c r="BJ17" s="12">
        <f t="shared" si="6"/>
        <v>375.5</v>
      </c>
    </row>
    <row r="18" spans="1:62" x14ac:dyDescent="0.2">
      <c r="A18" s="6">
        <v>10</v>
      </c>
      <c r="B18" s="6" t="s">
        <v>262</v>
      </c>
      <c r="C18" s="6" t="s">
        <v>435</v>
      </c>
      <c r="D18" s="6" t="s">
        <v>263</v>
      </c>
      <c r="E18" s="6" t="s">
        <v>29</v>
      </c>
      <c r="F18" s="6" t="s">
        <v>124</v>
      </c>
      <c r="G18" s="68">
        <v>7</v>
      </c>
      <c r="H18" s="68">
        <v>188.5</v>
      </c>
      <c r="I18" s="68">
        <v>0</v>
      </c>
      <c r="J18" s="69">
        <f t="shared" si="0"/>
        <v>188.5</v>
      </c>
      <c r="K18" s="68">
        <v>6</v>
      </c>
      <c r="L18" s="68">
        <v>6.5</v>
      </c>
      <c r="M18" s="68">
        <v>11</v>
      </c>
      <c r="N18" s="70">
        <v>11</v>
      </c>
      <c r="O18" s="71">
        <v>5</v>
      </c>
      <c r="P18" s="71">
        <v>191</v>
      </c>
      <c r="Q18" s="71">
        <v>0</v>
      </c>
      <c r="R18" s="72">
        <f t="shared" si="1"/>
        <v>191</v>
      </c>
      <c r="S18" s="71">
        <v>6</v>
      </c>
      <c r="T18" s="71">
        <v>6.5</v>
      </c>
      <c r="U18" s="71">
        <v>8</v>
      </c>
      <c r="V18" s="73">
        <v>8</v>
      </c>
      <c r="W18" s="74">
        <v>1</v>
      </c>
      <c r="X18" s="74">
        <v>191.5</v>
      </c>
      <c r="Z18" s="75">
        <f t="shared" si="2"/>
        <v>191.5</v>
      </c>
      <c r="AA18" s="74">
        <v>5</v>
      </c>
      <c r="AB18" s="74">
        <v>6</v>
      </c>
      <c r="AC18" s="74">
        <v>10</v>
      </c>
      <c r="AD18" s="76">
        <v>10</v>
      </c>
      <c r="BC18" s="12">
        <f t="shared" si="3"/>
        <v>29</v>
      </c>
      <c r="BD18" s="12">
        <f t="shared" si="4"/>
        <v>571</v>
      </c>
      <c r="BE18" s="38">
        <f>IF($O$4&gt;0,(LARGE(($N18,$V18,$AD18,$AL18,$AT18,$BB18),1)),"0")</f>
        <v>11</v>
      </c>
      <c r="BF18"/>
      <c r="BG18" s="12">
        <v>188.5</v>
      </c>
      <c r="BH18" s="12">
        <v>0</v>
      </c>
      <c r="BI18" s="38">
        <f t="shared" si="5"/>
        <v>18</v>
      </c>
      <c r="BJ18" s="12">
        <f t="shared" si="6"/>
        <v>382.5</v>
      </c>
    </row>
    <row r="19" spans="1:62" x14ac:dyDescent="0.2">
      <c r="A19" s="6">
        <v>11</v>
      </c>
      <c r="B19" s="6" t="s">
        <v>258</v>
      </c>
      <c r="C19" s="6" t="s">
        <v>433</v>
      </c>
      <c r="D19" s="6" t="s">
        <v>259</v>
      </c>
      <c r="E19" s="6" t="s">
        <v>29</v>
      </c>
      <c r="F19" s="6" t="s">
        <v>178</v>
      </c>
      <c r="G19" s="68">
        <v>7</v>
      </c>
      <c r="H19" s="68">
        <v>191</v>
      </c>
      <c r="I19" s="68">
        <v>0</v>
      </c>
      <c r="J19" s="69">
        <f t="shared" si="0"/>
        <v>191</v>
      </c>
      <c r="K19" s="68">
        <v>6.5</v>
      </c>
      <c r="L19" s="68">
        <v>7</v>
      </c>
      <c r="M19" s="68">
        <v>9</v>
      </c>
      <c r="N19" s="70">
        <v>9</v>
      </c>
      <c r="O19" s="71">
        <v>5</v>
      </c>
      <c r="P19" s="71">
        <v>176.5</v>
      </c>
      <c r="Q19" s="71">
        <v>0</v>
      </c>
      <c r="R19" s="72">
        <f t="shared" si="1"/>
        <v>176.5</v>
      </c>
      <c r="S19" s="71">
        <v>6</v>
      </c>
      <c r="T19" s="71">
        <v>6</v>
      </c>
      <c r="U19" s="71">
        <v>13</v>
      </c>
      <c r="V19" s="73">
        <v>13</v>
      </c>
      <c r="W19" s="74">
        <v>1</v>
      </c>
      <c r="X19" s="74">
        <v>190</v>
      </c>
      <c r="Z19" s="75">
        <f t="shared" si="2"/>
        <v>190</v>
      </c>
      <c r="AA19" s="74">
        <v>6.5</v>
      </c>
      <c r="AB19" s="74">
        <v>7</v>
      </c>
      <c r="AC19" s="74">
        <v>11</v>
      </c>
      <c r="AD19" s="76">
        <v>11</v>
      </c>
      <c r="BC19" s="12">
        <f t="shared" si="3"/>
        <v>33</v>
      </c>
      <c r="BD19" s="12">
        <f t="shared" si="4"/>
        <v>557.5</v>
      </c>
      <c r="BE19" s="38">
        <f>IF($O$4&gt;0,(LARGE(($N19,$V19,$AD19,$AL19,$AT19,$BB19),1)),"0")</f>
        <v>13</v>
      </c>
      <c r="BF19"/>
      <c r="BG19" s="12">
        <v>176.5</v>
      </c>
      <c r="BH19" s="12">
        <v>0</v>
      </c>
      <c r="BI19" s="38">
        <f t="shared" si="5"/>
        <v>20</v>
      </c>
      <c r="BJ19" s="12">
        <f t="shared" si="6"/>
        <v>381</v>
      </c>
    </row>
    <row r="20" spans="1:62" x14ac:dyDescent="0.2">
      <c r="A20" s="6">
        <v>12</v>
      </c>
      <c r="B20" s="6" t="s">
        <v>264</v>
      </c>
      <c r="C20" s="6" t="s">
        <v>436</v>
      </c>
      <c r="D20" s="6" t="s">
        <v>265</v>
      </c>
      <c r="E20" s="6" t="s">
        <v>29</v>
      </c>
      <c r="F20" s="6" t="s">
        <v>124</v>
      </c>
      <c r="G20" s="68">
        <v>7</v>
      </c>
      <c r="H20" s="68">
        <v>186</v>
      </c>
      <c r="I20" s="68">
        <v>0</v>
      </c>
      <c r="J20" s="69">
        <f t="shared" si="0"/>
        <v>186</v>
      </c>
      <c r="K20" s="68">
        <v>5</v>
      </c>
      <c r="L20" s="68">
        <v>6.5</v>
      </c>
      <c r="M20" s="68">
        <v>12</v>
      </c>
      <c r="N20" s="70">
        <v>12</v>
      </c>
      <c r="O20" s="71">
        <v>5</v>
      </c>
      <c r="P20" s="71">
        <v>180</v>
      </c>
      <c r="Q20" s="71">
        <v>0</v>
      </c>
      <c r="R20" s="72">
        <f t="shared" si="1"/>
        <v>180</v>
      </c>
      <c r="S20" s="71">
        <v>6.5</v>
      </c>
      <c r="T20" s="71">
        <v>6.5</v>
      </c>
      <c r="U20" s="71">
        <v>12</v>
      </c>
      <c r="V20" s="73">
        <v>12</v>
      </c>
      <c r="Z20" s="75">
        <f t="shared" si="2"/>
        <v>0</v>
      </c>
      <c r="AD20" s="76">
        <v>99</v>
      </c>
      <c r="BC20" s="12">
        <f t="shared" si="3"/>
        <v>123</v>
      </c>
      <c r="BD20" s="12">
        <f t="shared" si="4"/>
        <v>366</v>
      </c>
      <c r="BE20" s="38">
        <f>IF($O$4&gt;0,(LARGE(($N20,$V20,$AD20,$AL20,$AT20,$BB20),1)),"0")</f>
        <v>99</v>
      </c>
      <c r="BF20"/>
      <c r="BG20" s="12">
        <v>0</v>
      </c>
      <c r="BH20" s="12">
        <v>0</v>
      </c>
      <c r="BI20" s="38">
        <f t="shared" si="5"/>
        <v>24</v>
      </c>
      <c r="BJ20" s="12">
        <f t="shared" si="6"/>
        <v>366</v>
      </c>
    </row>
    <row r="21" spans="1:62" x14ac:dyDescent="0.2">
      <c r="A21" s="6">
        <v>13</v>
      </c>
      <c r="B21" s="6" t="s">
        <v>268</v>
      </c>
      <c r="C21" s="6" t="s">
        <v>438</v>
      </c>
      <c r="D21" s="6" t="s">
        <v>269</v>
      </c>
      <c r="E21" s="6" t="s">
        <v>29</v>
      </c>
      <c r="F21" s="6" t="s">
        <v>124</v>
      </c>
      <c r="G21" s="68">
        <v>7</v>
      </c>
      <c r="H21" s="68">
        <v>178</v>
      </c>
      <c r="I21" s="68">
        <v>0</v>
      </c>
      <c r="J21" s="69">
        <f t="shared" si="0"/>
        <v>178</v>
      </c>
      <c r="K21" s="68">
        <v>6.5</v>
      </c>
      <c r="L21" s="68">
        <v>5</v>
      </c>
      <c r="M21" s="68">
        <v>14</v>
      </c>
      <c r="N21" s="70">
        <v>14</v>
      </c>
      <c r="O21" s="71">
        <v>5</v>
      </c>
      <c r="P21" s="71">
        <v>181</v>
      </c>
      <c r="Q21" s="71">
        <v>0</v>
      </c>
      <c r="R21" s="72">
        <f t="shared" si="1"/>
        <v>181</v>
      </c>
      <c r="S21" s="71">
        <v>6</v>
      </c>
      <c r="T21" s="71">
        <v>6</v>
      </c>
      <c r="U21" s="71">
        <v>11</v>
      </c>
      <c r="V21" s="73">
        <v>11</v>
      </c>
      <c r="W21" s="74">
        <v>1</v>
      </c>
      <c r="X21" s="74">
        <v>189</v>
      </c>
      <c r="Z21" s="75">
        <f t="shared" si="2"/>
        <v>189</v>
      </c>
      <c r="AA21" s="74">
        <v>5</v>
      </c>
      <c r="AB21" s="74">
        <v>7</v>
      </c>
      <c r="AC21" s="74">
        <v>14</v>
      </c>
      <c r="AD21" s="76">
        <v>14</v>
      </c>
      <c r="BC21" s="12">
        <f t="shared" si="3"/>
        <v>39</v>
      </c>
      <c r="BD21" s="12">
        <f t="shared" si="4"/>
        <v>548</v>
      </c>
      <c r="BE21" s="38">
        <f>IF($O$4&gt;0,(LARGE(($N21,$V21,$AD21,$AL21,$AT21,$BB21),1)),"0")</f>
        <v>14</v>
      </c>
      <c r="BF21"/>
      <c r="BG21" s="12">
        <v>178</v>
      </c>
      <c r="BH21" s="12">
        <v>0</v>
      </c>
      <c r="BI21" s="38">
        <f t="shared" si="5"/>
        <v>25</v>
      </c>
      <c r="BJ21" s="12">
        <f t="shared" si="6"/>
        <v>370</v>
      </c>
    </row>
    <row r="22" spans="1:62" x14ac:dyDescent="0.2">
      <c r="A22" s="6">
        <v>14</v>
      </c>
      <c r="B22" s="6" t="s">
        <v>270</v>
      </c>
      <c r="C22" s="6" t="s">
        <v>439</v>
      </c>
      <c r="D22" s="6" t="s">
        <v>271</v>
      </c>
      <c r="E22" s="6" t="s">
        <v>29</v>
      </c>
      <c r="F22" s="6" t="s">
        <v>165</v>
      </c>
      <c r="G22" s="68">
        <v>7</v>
      </c>
      <c r="H22" s="68">
        <v>177.5</v>
      </c>
      <c r="I22" s="68">
        <v>0</v>
      </c>
      <c r="J22" s="69">
        <f t="shared" si="0"/>
        <v>177.5</v>
      </c>
      <c r="K22" s="68">
        <v>5</v>
      </c>
      <c r="L22" s="68">
        <v>5</v>
      </c>
      <c r="M22" s="68">
        <v>15</v>
      </c>
      <c r="N22" s="70">
        <v>15</v>
      </c>
      <c r="O22" s="71">
        <v>5</v>
      </c>
      <c r="P22" s="71">
        <v>175.5</v>
      </c>
      <c r="Q22" s="71">
        <v>0</v>
      </c>
      <c r="R22" s="72">
        <f t="shared" si="1"/>
        <v>175.5</v>
      </c>
      <c r="S22" s="71">
        <v>6</v>
      </c>
      <c r="T22" s="71">
        <v>6</v>
      </c>
      <c r="U22" s="71">
        <v>14</v>
      </c>
      <c r="V22" s="73">
        <v>14</v>
      </c>
      <c r="W22" s="74">
        <v>1</v>
      </c>
      <c r="X22" s="74">
        <v>189</v>
      </c>
      <c r="Z22" s="75">
        <f t="shared" si="2"/>
        <v>189</v>
      </c>
      <c r="AA22" s="74">
        <v>6</v>
      </c>
      <c r="AB22" s="74">
        <v>7</v>
      </c>
      <c r="AC22" s="74">
        <v>13</v>
      </c>
      <c r="AD22" s="76">
        <v>13</v>
      </c>
      <c r="BC22" s="12">
        <f t="shared" si="3"/>
        <v>42</v>
      </c>
      <c r="BD22" s="12">
        <f t="shared" si="4"/>
        <v>542</v>
      </c>
      <c r="BE22" s="38">
        <f>IF($O$4&gt;0,(LARGE(($N22,$V22,$AD22,$AL22,$AT22,$BB22),1)),"0")</f>
        <v>15</v>
      </c>
      <c r="BF22"/>
      <c r="BG22" s="12">
        <v>177.5</v>
      </c>
      <c r="BH22" s="12">
        <v>0</v>
      </c>
      <c r="BI22" s="38">
        <f t="shared" si="5"/>
        <v>27</v>
      </c>
      <c r="BJ22" s="12">
        <f t="shared" si="6"/>
        <v>364.5</v>
      </c>
    </row>
    <row r="23" spans="1:62" x14ac:dyDescent="0.2">
      <c r="A23" s="6">
        <v>15</v>
      </c>
      <c r="B23" s="6" t="s">
        <v>250</v>
      </c>
      <c r="C23" s="6" t="s">
        <v>429</v>
      </c>
      <c r="D23" s="6" t="s">
        <v>251</v>
      </c>
      <c r="E23" s="6" t="s">
        <v>29</v>
      </c>
      <c r="F23" s="6" t="s">
        <v>153</v>
      </c>
      <c r="G23" s="68">
        <v>7</v>
      </c>
      <c r="H23" s="68">
        <v>197</v>
      </c>
      <c r="I23" s="68">
        <v>0</v>
      </c>
      <c r="J23" s="69">
        <f t="shared" si="0"/>
        <v>197</v>
      </c>
      <c r="K23" s="68">
        <v>7</v>
      </c>
      <c r="L23" s="68">
        <v>7</v>
      </c>
      <c r="M23" s="68">
        <v>5</v>
      </c>
      <c r="N23" s="70">
        <v>5</v>
      </c>
      <c r="R23" s="72">
        <f t="shared" si="1"/>
        <v>0</v>
      </c>
      <c r="V23" s="73">
        <v>99</v>
      </c>
      <c r="Z23" s="75">
        <f t="shared" si="2"/>
        <v>0</v>
      </c>
      <c r="AD23" s="76">
        <v>99</v>
      </c>
      <c r="BC23" s="12">
        <f t="shared" si="3"/>
        <v>203</v>
      </c>
      <c r="BD23" s="12">
        <f t="shared" si="4"/>
        <v>197</v>
      </c>
      <c r="BE23" s="38">
        <f>IF($O$4&gt;0,(LARGE(($N23,$V23,$AD23,$AL23,$AT23,$BB23),1)),"0")</f>
        <v>99</v>
      </c>
      <c r="BF23"/>
      <c r="BG23" s="12">
        <v>0</v>
      </c>
      <c r="BH23" s="12">
        <v>0</v>
      </c>
      <c r="BI23" s="38">
        <f t="shared" si="5"/>
        <v>104</v>
      </c>
      <c r="BJ23" s="12">
        <f t="shared" si="6"/>
        <v>197</v>
      </c>
    </row>
    <row r="24" spans="1:62" x14ac:dyDescent="0.2">
      <c r="A24" s="6">
        <v>16</v>
      </c>
      <c r="B24" s="6" t="s">
        <v>254</v>
      </c>
      <c r="C24" s="6" t="s">
        <v>431</v>
      </c>
      <c r="D24" s="6" t="s">
        <v>255</v>
      </c>
      <c r="E24" s="6" t="s">
        <v>29</v>
      </c>
      <c r="F24" s="6" t="s">
        <v>133</v>
      </c>
      <c r="G24" s="68">
        <v>7</v>
      </c>
      <c r="H24" s="68">
        <v>193</v>
      </c>
      <c r="I24" s="68">
        <v>0</v>
      </c>
      <c r="J24" s="69">
        <f t="shared" si="0"/>
        <v>193</v>
      </c>
      <c r="K24" s="68">
        <v>6</v>
      </c>
      <c r="L24" s="68">
        <v>7</v>
      </c>
      <c r="M24" s="68">
        <v>7</v>
      </c>
      <c r="N24" s="70">
        <v>7</v>
      </c>
      <c r="R24" s="72">
        <f t="shared" si="1"/>
        <v>0</v>
      </c>
      <c r="V24" s="73">
        <v>99</v>
      </c>
      <c r="Z24" s="75">
        <f t="shared" si="2"/>
        <v>0</v>
      </c>
      <c r="AD24" s="76">
        <v>99</v>
      </c>
      <c r="BC24" s="12">
        <f t="shared" si="3"/>
        <v>205</v>
      </c>
      <c r="BD24" s="12">
        <f t="shared" si="4"/>
        <v>193</v>
      </c>
      <c r="BE24" s="38">
        <f>IF($O$4&gt;0,(LARGE(($N24,$V24,$AD24,$AL24,$AT24,$BB24),1)),"0")</f>
        <v>99</v>
      </c>
      <c r="BF24"/>
      <c r="BG24" s="12">
        <v>0</v>
      </c>
      <c r="BH24" s="12">
        <v>0</v>
      </c>
      <c r="BI24" s="38">
        <f t="shared" si="5"/>
        <v>106</v>
      </c>
      <c r="BJ24" s="12">
        <f t="shared" si="6"/>
        <v>193</v>
      </c>
    </row>
    <row r="25" spans="1:62" x14ac:dyDescent="0.2">
      <c r="A25" s="6">
        <v>17</v>
      </c>
      <c r="B25" s="6" t="s">
        <v>200</v>
      </c>
      <c r="C25" s="6" t="s">
        <v>408</v>
      </c>
      <c r="D25" s="6" t="s">
        <v>574</v>
      </c>
      <c r="F25" s="6" t="s">
        <v>575</v>
      </c>
      <c r="J25" s="69">
        <f t="shared" si="0"/>
        <v>0</v>
      </c>
      <c r="N25" s="70">
        <v>99</v>
      </c>
      <c r="R25" s="72">
        <f t="shared" si="1"/>
        <v>0</v>
      </c>
      <c r="V25" s="73">
        <v>99</v>
      </c>
      <c r="W25" s="74">
        <v>1</v>
      </c>
      <c r="X25" s="74">
        <v>192.5</v>
      </c>
      <c r="Z25" s="75">
        <f t="shared" si="2"/>
        <v>192.5</v>
      </c>
      <c r="AA25" s="74">
        <v>7</v>
      </c>
      <c r="AB25" s="74">
        <v>7</v>
      </c>
      <c r="AC25" s="74">
        <v>9</v>
      </c>
      <c r="AD25" s="76">
        <v>9</v>
      </c>
      <c r="BC25" s="12">
        <f t="shared" si="3"/>
        <v>207</v>
      </c>
      <c r="BD25" s="12">
        <f t="shared" si="4"/>
        <v>192.5</v>
      </c>
      <c r="BE25" s="38">
        <f>IF($O$4&gt;0,(LARGE(($N25,$V25,$AD25,$AL25,$AT25,$BB25),1)),"0")</f>
        <v>99</v>
      </c>
      <c r="BF25"/>
      <c r="BG25" s="12">
        <v>0</v>
      </c>
      <c r="BH25" s="12">
        <v>0</v>
      </c>
      <c r="BI25" s="38">
        <f t="shared" si="5"/>
        <v>108</v>
      </c>
      <c r="BJ25" s="12">
        <f t="shared" si="6"/>
        <v>192.5</v>
      </c>
    </row>
    <row r="26" spans="1:62" x14ac:dyDescent="0.2">
      <c r="A26" s="6">
        <v>18</v>
      </c>
      <c r="B26" s="6" t="s">
        <v>576</v>
      </c>
      <c r="C26" s="6" t="s">
        <v>577</v>
      </c>
      <c r="D26" s="6" t="s">
        <v>578</v>
      </c>
      <c r="F26" s="6" t="s">
        <v>124</v>
      </c>
      <c r="J26" s="69">
        <f t="shared" si="0"/>
        <v>0</v>
      </c>
      <c r="N26" s="70">
        <v>99</v>
      </c>
      <c r="R26" s="72">
        <f t="shared" si="1"/>
        <v>0</v>
      </c>
      <c r="V26" s="73">
        <v>99</v>
      </c>
      <c r="W26" s="74">
        <v>1</v>
      </c>
      <c r="X26" s="74">
        <v>190</v>
      </c>
      <c r="Z26" s="75">
        <f t="shared" si="2"/>
        <v>190</v>
      </c>
      <c r="AA26" s="74">
        <v>6.5</v>
      </c>
      <c r="AB26" s="74">
        <v>7</v>
      </c>
      <c r="AC26" s="74">
        <v>11</v>
      </c>
      <c r="AD26" s="76">
        <v>11</v>
      </c>
      <c r="BC26" s="12">
        <f t="shared" si="3"/>
        <v>209</v>
      </c>
      <c r="BD26" s="12">
        <f t="shared" si="4"/>
        <v>190</v>
      </c>
      <c r="BE26" s="38">
        <f>IF($O$4&gt;0,(LARGE(($N26,$V26,$AD26,$AL26,$AT26,$BB26),1)),"0")</f>
        <v>99</v>
      </c>
      <c r="BF26"/>
      <c r="BG26" s="12">
        <v>0</v>
      </c>
      <c r="BH26" s="12">
        <v>0</v>
      </c>
      <c r="BI26" s="38">
        <f t="shared" si="5"/>
        <v>110</v>
      </c>
      <c r="BJ26" s="12">
        <f t="shared" si="6"/>
        <v>190</v>
      </c>
    </row>
    <row r="27" spans="1:62" x14ac:dyDescent="0.2">
      <c r="A27" s="6">
        <v>19</v>
      </c>
      <c r="B27" s="6" t="s">
        <v>272</v>
      </c>
      <c r="C27" s="6" t="s">
        <v>440</v>
      </c>
      <c r="D27" s="6" t="s">
        <v>273</v>
      </c>
      <c r="E27" s="6" t="s">
        <v>29</v>
      </c>
      <c r="F27" s="6" t="s">
        <v>133</v>
      </c>
      <c r="G27" s="68">
        <v>7</v>
      </c>
      <c r="H27" s="68">
        <v>172.5</v>
      </c>
      <c r="I27" s="68">
        <v>0</v>
      </c>
      <c r="J27" s="69">
        <f t="shared" si="0"/>
        <v>172.5</v>
      </c>
      <c r="K27" s="68">
        <v>5</v>
      </c>
      <c r="L27" s="68">
        <v>5</v>
      </c>
      <c r="M27" s="68">
        <v>16</v>
      </c>
      <c r="N27" s="70">
        <v>16</v>
      </c>
      <c r="R27" s="72">
        <f t="shared" si="1"/>
        <v>0</v>
      </c>
      <c r="V27" s="73">
        <v>99</v>
      </c>
      <c r="Z27" s="75">
        <f t="shared" si="2"/>
        <v>0</v>
      </c>
      <c r="AD27" s="76">
        <v>99</v>
      </c>
      <c r="BC27" s="12">
        <f t="shared" si="3"/>
        <v>214</v>
      </c>
      <c r="BD27" s="12">
        <f t="shared" si="4"/>
        <v>172.5</v>
      </c>
      <c r="BE27" s="38">
        <f>IF($O$4&gt;0,(LARGE(($N27,$V27,$AD27,$AL27,$AT27,$BB27),1)),"0")</f>
        <v>99</v>
      </c>
      <c r="BF27"/>
      <c r="BG27" s="12">
        <v>0</v>
      </c>
      <c r="BH27" s="12">
        <v>0</v>
      </c>
      <c r="BI27" s="38">
        <f t="shared" si="5"/>
        <v>115</v>
      </c>
      <c r="BJ27" s="12">
        <f t="shared" si="6"/>
        <v>172.5</v>
      </c>
    </row>
    <row r="28" spans="1:62" x14ac:dyDescent="0.2">
      <c r="A28" s="6">
        <v>20</v>
      </c>
      <c r="B28" s="6" t="s">
        <v>274</v>
      </c>
      <c r="C28" s="6" t="s">
        <v>427</v>
      </c>
      <c r="D28" s="6" t="s">
        <v>275</v>
      </c>
      <c r="E28" s="6" t="s">
        <v>29</v>
      </c>
      <c r="F28" s="6" t="s">
        <v>127</v>
      </c>
      <c r="G28" s="68">
        <v>7</v>
      </c>
      <c r="H28" s="68">
        <v>172</v>
      </c>
      <c r="I28" s="68">
        <v>0</v>
      </c>
      <c r="J28" s="69">
        <f t="shared" si="0"/>
        <v>172</v>
      </c>
      <c r="K28" s="68">
        <v>5</v>
      </c>
      <c r="L28" s="68">
        <v>5</v>
      </c>
      <c r="M28" s="68">
        <v>17</v>
      </c>
      <c r="N28" s="70">
        <v>17</v>
      </c>
      <c r="R28" s="72">
        <f t="shared" si="1"/>
        <v>0</v>
      </c>
      <c r="V28" s="73">
        <v>99</v>
      </c>
      <c r="Z28" s="75">
        <f t="shared" si="2"/>
        <v>0</v>
      </c>
      <c r="AD28" s="76">
        <v>99</v>
      </c>
      <c r="BC28" s="12">
        <f t="shared" si="3"/>
        <v>215</v>
      </c>
      <c r="BD28" s="12">
        <f t="shared" si="4"/>
        <v>172</v>
      </c>
      <c r="BE28" s="38">
        <f>IF($O$4&gt;0,(LARGE(($N28,$V28,$AD28,$AL28,$AT28,$BB28),1)),"0")</f>
        <v>99</v>
      </c>
      <c r="BF28"/>
      <c r="BG28" s="12">
        <v>0</v>
      </c>
      <c r="BH28" s="12">
        <v>0</v>
      </c>
      <c r="BI28" s="38">
        <f t="shared" si="5"/>
        <v>116</v>
      </c>
      <c r="BJ28" s="12">
        <f t="shared" si="6"/>
        <v>172</v>
      </c>
    </row>
    <row r="29" spans="1:62" x14ac:dyDescent="0.2">
      <c r="A29" s="6">
        <v>21</v>
      </c>
      <c r="B29" s="6" t="s">
        <v>276</v>
      </c>
      <c r="C29" s="6" t="s">
        <v>441</v>
      </c>
      <c r="D29" s="6" t="s">
        <v>277</v>
      </c>
      <c r="E29" s="6" t="s">
        <v>29</v>
      </c>
      <c r="F29" s="6" t="s">
        <v>162</v>
      </c>
      <c r="G29" s="68">
        <v>7</v>
      </c>
      <c r="H29" s="68">
        <v>0</v>
      </c>
      <c r="I29" s="68">
        <v>0</v>
      </c>
      <c r="J29" s="69">
        <f t="shared" si="0"/>
        <v>0</v>
      </c>
      <c r="M29" s="68">
        <v>18</v>
      </c>
      <c r="N29" s="70">
        <v>90</v>
      </c>
      <c r="R29" s="72">
        <f t="shared" si="1"/>
        <v>0</v>
      </c>
      <c r="V29" s="73">
        <v>99</v>
      </c>
      <c r="Z29" s="75">
        <f t="shared" si="2"/>
        <v>0</v>
      </c>
      <c r="AD29" s="76">
        <v>99</v>
      </c>
      <c r="BC29" s="12">
        <f t="shared" si="3"/>
        <v>288</v>
      </c>
      <c r="BD29" s="12">
        <f t="shared" si="4"/>
        <v>0</v>
      </c>
      <c r="BE29" s="38">
        <f>IF($O$4&gt;0,(LARGE(($N29,$V29,$AD29,$AL29,$AT29,$BB29),1)),"0")</f>
        <v>99</v>
      </c>
      <c r="BF29"/>
      <c r="BG29" s="12">
        <v>0</v>
      </c>
      <c r="BH29" s="12">
        <v>0</v>
      </c>
      <c r="BI29" s="38">
        <f t="shared" si="5"/>
        <v>189</v>
      </c>
      <c r="BJ29" s="12">
        <f t="shared" si="6"/>
        <v>0</v>
      </c>
    </row>
  </sheetData>
  <sheetProtection sheet="1" objects="1" scenarios="1"/>
  <sortState xmlns:xlrd2="http://schemas.microsoft.com/office/spreadsheetml/2017/richdata2" ref="A9:XFD30">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5" priority="1" stopIfTrue="1" operator="greaterThanOrEqual">
      <formula>$BL$6</formula>
    </cfRule>
  </conditionalFormatting>
  <dataValidations count="9">
    <dataValidation type="whole" allowBlank="1" showInputMessage="1" showErrorMessage="1" sqref="O3:V3" xr:uid="{00000000-0002-0000-0300-000000000000}">
      <formula1>0</formula1>
      <formula2>99</formula2>
    </dataValidation>
    <dataValidation type="whole" operator="lessThanOrEqual" allowBlank="1" showInputMessage="1" showErrorMessage="1" sqref="BL5" xr:uid="{00000000-0002-0000-0300-000001000000}">
      <formula1>99</formula1>
    </dataValidation>
    <dataValidation type="whole" operator="lessThanOrEqual" allowBlank="1" showInputMessage="1" showErrorMessage="1" sqref="BL6" xr:uid="{00000000-0002-0000-0300-000002000000}">
      <formula1>400</formula1>
    </dataValidation>
    <dataValidation type="whole" allowBlank="1" showInputMessage="1" showErrorMessage="1" sqref="M1:N2 U1:V2 BA1:BB2 AS1:AT2 AK1:AL2 AC1:AD2 M8:N65466 AC8:AD65466 U8:V65466 AK8:AL65466 AS8:AT65466 BA8:BB65466" xr:uid="{00000000-0002-0000-0300-000003000000}">
      <formula1>0</formula1>
      <formula2>999</formula2>
    </dataValidation>
    <dataValidation type="decimal" allowBlank="1" showInputMessage="1" showErrorMessage="1" sqref="K1:L2 S1:T2 AY1:AZ2 AQ1:AR2 AI1:AJ2 AA1:AB2 K8:L65466 AA8:AB65466 S8:T65466 AI8:AJ65466 AQ8:AR65466 AY8:AZ65466" xr:uid="{00000000-0002-0000-0300-000004000000}">
      <formula1>0</formula1>
      <formula2>99</formula2>
    </dataValidation>
    <dataValidation type="decimal" allowBlank="1" showInputMessage="1" showErrorMessage="1" sqref="H1:I2 P1:Q2 AV1:AW2 AN1:AO2 AF1:AG2 X1:Y2 H8:I65466 X8:Y65466 P8:Q65466 AF8:AG65466 AN8:AO65466 AV8:AW65466" xr:uid="{00000000-0002-0000-0300-000005000000}">
      <formula1>0</formula1>
      <formula2>400</formula2>
    </dataValidation>
    <dataValidation operator="lessThanOrEqual" allowBlank="1" showInputMessage="1" showErrorMessage="1" sqref="BC9:BE29 AH8 AP8 AX8 J8:J29 J1:J2 R1:R2 AX1:AX2 AP1:AP2 AH1:AH2 Z1:Z2 BC1:BK8 BL1:BL4 BL7:BL8 Z8:Z29 R8:R29 BI9:BJ29" xr:uid="{00000000-0002-0000-0300-000006000000}"/>
    <dataValidation type="list" allowBlank="1" showInputMessage="1" showErrorMessage="1" sqref="BM1:BM2 BM9:BM65466" xr:uid="{00000000-0002-0000-0300-000007000000}">
      <formula1>"ja,nee"</formula1>
    </dataValidation>
    <dataValidation type="decimal" operator="lessThanOrEqual" allowBlank="1" showInputMessage="1" showErrorMessage="1" sqref="BK9:BL29 J30:J65466 R30:R65466 AH9:AH65466 AP9:AP65466 AX9:AX65466 Z30:Z65466 BC30:BL65466 BG9:BH29" xr:uid="{00000000-0002-0000-0300-000008000000}">
      <formula1>100</formula1>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5937"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295938"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295939"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295940"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295941"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295942"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295943"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295944"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295945"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295946"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295947"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295948"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295949"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295950"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295951"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295952"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295953"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295954"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295955"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295956"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295957"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295958"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295959"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295960"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295961"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295962"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9"/>
  <dimension ref="A1:BN8"/>
  <sheetViews>
    <sheetView workbookViewId="0">
      <pane xSplit="5" ySplit="8" topLeftCell="F9" activePane="bottomRight" state="frozen"/>
      <selection activeCell="B9" sqref="B9"/>
      <selection pane="topRight" activeCell="B9" sqref="B9"/>
      <selection pane="bottomLeft" activeCell="B9" sqref="B9"/>
      <selection pane="bottomRight" activeCell="BL4" sqref="BL4"/>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4.85546875" style="6" hidden="1"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10"/>
      <c r="B2" s="10"/>
      <c r="C2" s="10">
        <v>1</v>
      </c>
      <c r="D2" s="10">
        <f>FLOOR((C2+3)/4,1)</f>
        <v>1</v>
      </c>
      <c r="E2" s="10"/>
      <c r="F2" s="10"/>
      <c r="G2" s="67">
        <v>192</v>
      </c>
      <c r="H2" s="67">
        <v>192</v>
      </c>
      <c r="I2" s="69">
        <v>190</v>
      </c>
      <c r="J2" s="69">
        <f>H2+I2</f>
        <v>382</v>
      </c>
      <c r="K2" s="69"/>
      <c r="L2" s="69"/>
      <c r="M2" s="69"/>
      <c r="N2" s="79">
        <v>1</v>
      </c>
      <c r="O2" s="72">
        <v>193</v>
      </c>
      <c r="P2" s="72">
        <v>193</v>
      </c>
      <c r="Q2" s="72">
        <v>193</v>
      </c>
      <c r="R2" s="72">
        <f>P2+Q2</f>
        <v>386</v>
      </c>
      <c r="S2" s="72"/>
      <c r="T2" s="72"/>
      <c r="U2" s="72"/>
      <c r="V2" s="80">
        <v>2</v>
      </c>
      <c r="W2" s="75">
        <v>198</v>
      </c>
      <c r="X2" s="75">
        <v>198</v>
      </c>
      <c r="Y2" s="75">
        <v>198</v>
      </c>
      <c r="Z2" s="75">
        <f>X2+Y2</f>
        <v>396</v>
      </c>
      <c r="AA2" s="75"/>
      <c r="AB2" s="75"/>
      <c r="AC2" s="75"/>
      <c r="AD2" s="81">
        <v>3</v>
      </c>
      <c r="AE2" s="72">
        <v>177</v>
      </c>
      <c r="AF2" s="72">
        <v>177</v>
      </c>
      <c r="AG2" s="72">
        <v>177</v>
      </c>
      <c r="AH2" s="72">
        <f>AF2+AG2</f>
        <v>354</v>
      </c>
      <c r="AI2" s="72"/>
      <c r="AJ2" s="72"/>
      <c r="AK2" s="72"/>
      <c r="AL2" s="80">
        <v>4</v>
      </c>
      <c r="AM2" s="75">
        <v>178</v>
      </c>
      <c r="AN2" s="75">
        <v>178</v>
      </c>
      <c r="AO2" s="75">
        <v>178</v>
      </c>
      <c r="AP2" s="75">
        <f>AN2+AO2</f>
        <v>356</v>
      </c>
      <c r="AQ2" s="75"/>
      <c r="AR2" s="75"/>
      <c r="AS2" s="75"/>
      <c r="AT2" s="81">
        <v>5</v>
      </c>
      <c r="AU2" s="72">
        <v>179</v>
      </c>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M2" s="12"/>
      <c r="BN2" s="12"/>
    </row>
    <row r="3" spans="1:66" x14ac:dyDescent="0.2">
      <c r="A3" s="115" t="s">
        <v>9</v>
      </c>
      <c r="B3" s="116"/>
      <c r="C3" s="117" t="str">
        <f>Instellingen!B3</f>
        <v>Kring NVF</v>
      </c>
      <c r="D3" s="118"/>
      <c r="E3" s="119"/>
      <c r="F3" s="115"/>
      <c r="G3" s="120"/>
      <c r="H3" s="120"/>
      <c r="I3" s="120"/>
      <c r="J3" s="120"/>
      <c r="K3" s="120"/>
      <c r="L3" s="120"/>
      <c r="M3" s="120"/>
      <c r="N3" s="116"/>
      <c r="O3" s="134"/>
      <c r="P3" s="135"/>
      <c r="Q3" s="135"/>
      <c r="R3" s="135"/>
      <c r="S3" s="135"/>
      <c r="T3" s="135"/>
      <c r="U3" s="135"/>
      <c r="V3" s="136"/>
      <c r="W3" s="161"/>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3"/>
      <c r="BC3" s="115" t="s">
        <v>41</v>
      </c>
      <c r="BD3" s="120"/>
      <c r="BE3" s="120"/>
      <c r="BF3" s="120"/>
      <c r="BG3" s="120"/>
      <c r="BH3" s="120"/>
      <c r="BI3" s="120"/>
      <c r="BJ3" s="120"/>
      <c r="BK3" s="116"/>
      <c r="BL3" s="23">
        <f>Instellingen!B6</f>
        <v>3</v>
      </c>
      <c r="BM3" s="83"/>
      <c r="BN3" s="153"/>
    </row>
    <row r="4" spans="1:66" x14ac:dyDescent="0.2">
      <c r="A4" s="115" t="s">
        <v>10</v>
      </c>
      <c r="B4" s="116"/>
      <c r="C4" s="117" t="s">
        <v>50</v>
      </c>
      <c r="D4" s="118"/>
      <c r="E4" s="119"/>
      <c r="F4" s="115" t="s">
        <v>72</v>
      </c>
      <c r="G4" s="120"/>
      <c r="H4" s="120"/>
      <c r="I4" s="120"/>
      <c r="J4" s="120"/>
      <c r="K4" s="120"/>
      <c r="L4" s="120"/>
      <c r="M4" s="120"/>
      <c r="N4" s="116"/>
      <c r="O4" s="134">
        <f>Instellingen!B7</f>
        <v>1</v>
      </c>
      <c r="P4" s="135"/>
      <c r="Q4" s="135"/>
      <c r="R4" s="135"/>
      <c r="S4" s="135"/>
      <c r="T4" s="135"/>
      <c r="U4" s="135"/>
      <c r="V4" s="136"/>
      <c r="W4" s="164"/>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6"/>
      <c r="BC4" s="115"/>
      <c r="BD4" s="120"/>
      <c r="BE4" s="120"/>
      <c r="BF4" s="120"/>
      <c r="BG4" s="120"/>
      <c r="BH4" s="120"/>
      <c r="BI4" s="120"/>
      <c r="BJ4" s="120"/>
      <c r="BK4" s="116"/>
      <c r="BL4" s="23"/>
      <c r="BM4" s="84"/>
      <c r="BN4" s="154"/>
    </row>
    <row r="5" spans="1:66" x14ac:dyDescent="0.2">
      <c r="A5" s="115" t="s">
        <v>11</v>
      </c>
      <c r="B5" s="116"/>
      <c r="C5" s="117"/>
      <c r="D5" s="118"/>
      <c r="E5" s="119"/>
      <c r="F5" s="115" t="s">
        <v>12</v>
      </c>
      <c r="G5" s="120"/>
      <c r="H5" s="120"/>
      <c r="I5" s="120"/>
      <c r="J5" s="120"/>
      <c r="K5" s="120"/>
      <c r="L5" s="120"/>
      <c r="M5" s="120"/>
      <c r="N5" s="116"/>
      <c r="O5" s="134">
        <f>Instellingen!B5</f>
        <v>99</v>
      </c>
      <c r="P5" s="135"/>
      <c r="Q5" s="135"/>
      <c r="R5" s="135"/>
      <c r="S5" s="135"/>
      <c r="T5" s="135"/>
      <c r="U5" s="135"/>
      <c r="V5" s="136"/>
      <c r="W5" s="167"/>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9"/>
      <c r="BC5" s="115"/>
      <c r="BD5" s="120"/>
      <c r="BE5" s="120"/>
      <c r="BF5" s="120"/>
      <c r="BG5" s="120"/>
      <c r="BH5" s="120"/>
      <c r="BI5" s="120"/>
      <c r="BJ5" s="120"/>
      <c r="BK5" s="116"/>
      <c r="BL5" s="23"/>
      <c r="BM5" s="84"/>
      <c r="BN5" s="154"/>
    </row>
    <row r="6" spans="1:66" ht="12.75" customHeight="1" x14ac:dyDescent="0.2">
      <c r="A6" s="156"/>
      <c r="B6" s="157"/>
      <c r="C6" s="157"/>
      <c r="D6" s="157"/>
      <c r="E6" s="15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43"/>
      <c r="BJ6" s="65"/>
      <c r="BK6" s="44"/>
      <c r="BL6" s="82"/>
      <c r="BM6" s="84"/>
      <c r="BN6" s="154"/>
    </row>
    <row r="7" spans="1:66" ht="12.75" customHeight="1" x14ac:dyDescent="0.2">
      <c r="A7" s="159"/>
      <c r="B7" s="159"/>
      <c r="C7" s="159"/>
      <c r="D7" s="159"/>
      <c r="E7" s="160"/>
      <c r="F7" s="66" t="s">
        <v>15</v>
      </c>
      <c r="G7" s="150" t="str">
        <f>Instellingen!C36</f>
        <v>06 jun 2022</v>
      </c>
      <c r="H7" s="142"/>
      <c r="I7" s="142"/>
      <c r="J7" s="142"/>
      <c r="K7" s="142"/>
      <c r="L7" s="142"/>
      <c r="M7" s="142"/>
      <c r="N7" s="143"/>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85"/>
      <c r="BN7" s="155"/>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34"/>
      <c r="BN8" s="2" t="s">
        <v>6</v>
      </c>
    </row>
  </sheetData>
  <mergeCells count="32">
    <mergeCell ref="O3:V3"/>
    <mergeCell ref="BC6:BH6"/>
    <mergeCell ref="W6:AD6"/>
    <mergeCell ref="W7:AD7"/>
    <mergeCell ref="A4:B4"/>
    <mergeCell ref="A5:B5"/>
    <mergeCell ref="G7:N7"/>
    <mergeCell ref="A6:E7"/>
    <mergeCell ref="O7:V7"/>
    <mergeCell ref="O4:V4"/>
    <mergeCell ref="BC5:BK5"/>
    <mergeCell ref="W3:BB5"/>
    <mergeCell ref="AU7:BB7"/>
    <mergeCell ref="AE6:AL6"/>
    <mergeCell ref="AE7:AL7"/>
    <mergeCell ref="AM7:AT7"/>
    <mergeCell ref="A1:BN1"/>
    <mergeCell ref="C3:E3"/>
    <mergeCell ref="C4:E4"/>
    <mergeCell ref="C5:E5"/>
    <mergeCell ref="BN3:BN7"/>
    <mergeCell ref="A3:B3"/>
    <mergeCell ref="F3:N3"/>
    <mergeCell ref="O6:V6"/>
    <mergeCell ref="BC4:BK4"/>
    <mergeCell ref="BC3:BK3"/>
    <mergeCell ref="F4:N4"/>
    <mergeCell ref="AU6:BB6"/>
    <mergeCell ref="G6:N6"/>
    <mergeCell ref="O5:V5"/>
    <mergeCell ref="F5:N5"/>
    <mergeCell ref="AM6:AT6"/>
  </mergeCells>
  <phoneticPr fontId="0" type="noConversion"/>
  <dataValidations count="14">
    <dataValidation type="whole" operator="lessThan" allowBlank="1" showInputMessage="1" showErrorMessage="1" error="De waarde is maximaal 500" sqref="H9:L65536 R9:T65536 AP9:AR65536 AX9:AZ65536 AA9:AB65536 AH9:AJ65536" xr:uid="{00000000-0002-0000-0400-000000000000}">
      <formula1>500</formula1>
    </dataValidation>
    <dataValidation type="whole" operator="lessThan" allowBlank="1" showInputMessage="1" showErrorMessage="1" error="De waarde is maximaal 200" sqref="BB2 AL2 AT2 AL8:AL65536 AT8:AT65536 BB8:BB65536 V8:V65536 N8:N65536 AD8:AD65536" xr:uid="{00000000-0002-0000-0400-000001000000}">
      <formula1>200</formula1>
    </dataValidation>
    <dataValidation operator="lessThan" allowBlank="1" showInputMessage="1" showErrorMessage="1" error="De waarde is maximaal 500" sqref="R8:T8 AA8:AB8 AI8:AJ8 AQ8:AR8 AY8:AZ8 H8:L8" xr:uid="{00000000-0002-0000-0400-000002000000}"/>
    <dataValidation type="whole" allowBlank="1" showInputMessage="1" showErrorMessage="1" sqref="BL3:BM3 O4" xr:uid="{00000000-0002-0000-0400-000003000000}">
      <formula1>1</formula1>
      <formula2>4</formula2>
    </dataValidation>
    <dataValidation type="whole" allowBlank="1" showInputMessage="1" showErrorMessage="1" sqref="BL4:BM4" xr:uid="{00000000-0002-0000-0400-000004000000}">
      <formula1>1</formula1>
      <formula2>2</formula2>
    </dataValidation>
    <dataValidation type="whole" operator="lessThan" allowBlank="1" showInputMessage="1" showErrorMessage="1" sqref="BL5:BM5" xr:uid="{00000000-0002-0000-0400-000005000000}">
      <formula1>9</formula1>
    </dataValidation>
    <dataValidation type="whole" operator="lessThan" allowBlank="1" showInputMessage="1" showErrorMessage="1" sqref="BL6:BM6" xr:uid="{00000000-0002-0000-0400-000006000000}">
      <formula1>340</formula1>
    </dataValidation>
    <dataValidation type="whole" operator="lessThanOrEqual" allowBlank="1" showInputMessage="1" showErrorMessage="1" sqref="X9:Z65536 X2:Z2 P2:Q2 P8:Q8 X8:Z8 P9:Q65536" xr:uid="{00000000-0002-0000-0400-000007000000}">
      <formula1>340</formula1>
    </dataValidation>
    <dataValidation type="whole" operator="lessThan" allowBlank="1" showInputMessage="1" showErrorMessage="1" sqref="U2 U8:U65536" xr:uid="{00000000-0002-0000-0400-000008000000}">
      <formula1>999</formula1>
    </dataValidation>
    <dataValidation type="whole" operator="lessThanOrEqual" allowBlank="1" showInputMessage="1" showErrorMessage="1" error="De waarde is maximaal 200" sqref="AN2:AO2 AV2:AW2 AF2:AG2 AN8:AO65536 AF8:AG65536 AV8:AW65536" xr:uid="{00000000-0002-0000-0400-000009000000}">
      <formula1>340</formula1>
    </dataValidation>
    <dataValidation type="whole" operator="lessThanOrEqual" allowBlank="1" showInputMessage="1" showErrorMessage="1" sqref="O5" xr:uid="{00000000-0002-0000-0400-00000A000000}">
      <formula1>999</formula1>
    </dataValidation>
    <dataValidation type="whole" operator="lessThan" allowBlank="1" showInputMessage="1" showErrorMessage="1" sqref="O3" xr:uid="{00000000-0002-0000-0400-00000B000000}">
      <formula1>99</formula1>
    </dataValidation>
    <dataValidation operator="lessThanOrEqual" allowBlank="1" showInputMessage="1" showErrorMessage="1" sqref="W1:W3 W8:W65536" xr:uid="{00000000-0002-0000-0400-00000C000000}"/>
    <dataValidation operator="lessThanOrEqual" allowBlank="1" showInputMessage="1" showErrorMessage="1" error="De waarde is maximaal 200" sqref="AM1:AM2 AU1:AU2 AE1:AE2 AM8:AM65536 AE8:AE65536 AU8:AU65536" xr:uid="{00000000-0002-0000-0400-00000D000000}"/>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59746"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159747"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159748"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159749"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159750" r:id="rId9" name="Button 6">
              <controlPr defaultSize="0" print="0" autoFill="0" autoPict="0" macro="[0]!verbergen">
                <anchor moveWithCells="1" sizeWithCells="1">
                  <from>
                    <xdr:col>65</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159751"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159752"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159753"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159755" r:id="rId13"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159756" r:id="rId14" name="Button 12">
              <controlPr defaultSize="0" print="0" autoFill="0" autoPict="0" macro="[0]!Sort_Totaal_Punten">
                <anchor moveWithCells="1" sizeWithCells="1">
                  <from>
                    <xdr:col>61</xdr:col>
                    <xdr:colOff>9525</xdr:colOff>
                    <xdr:row>7</xdr:row>
                    <xdr:rowOff>28575</xdr:rowOff>
                  </from>
                  <to>
                    <xdr:col>61</xdr:col>
                    <xdr:colOff>381000</xdr:colOff>
                    <xdr:row>8</xdr:row>
                    <xdr:rowOff>0</xdr:rowOff>
                  </to>
                </anchor>
              </controlPr>
            </control>
          </mc:Choice>
        </mc:AlternateContent>
        <mc:AlternateContent xmlns:mc="http://schemas.openxmlformats.org/markup-compatibility/2006">
          <mc:Choice Requires="x14">
            <control shapeId="159757" r:id="rId15"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59758" r:id="rId16"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159760" r:id="rId17"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159762" r:id="rId18"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159768" r:id="rId19" name="Button 24">
              <controlPr defaultSize="0" print="0" autoFill="0" autoPict="0" macro="[0]!Kopieren">
                <anchor moveWithCells="1" sizeWithCells="1">
                  <from>
                    <xdr:col>2</xdr:col>
                    <xdr:colOff>657225</xdr:colOff>
                    <xdr:row>5</xdr:row>
                    <xdr:rowOff>0</xdr:rowOff>
                  </from>
                  <to>
                    <xdr:col>5</xdr:col>
                    <xdr:colOff>0</xdr:colOff>
                    <xdr:row>6</xdr:row>
                    <xdr:rowOff>152400</xdr:rowOff>
                  </to>
                </anchor>
              </controlPr>
            </control>
          </mc:Choice>
        </mc:AlternateContent>
        <mc:AlternateContent xmlns:mc="http://schemas.openxmlformats.org/markup-compatibility/2006">
          <mc:Choice Requires="x14">
            <control shapeId="159769" r:id="rId20" name="Button 25">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159770" r:id="rId21" name="Button 26">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159771" r:id="rId22" name="Button 27">
              <controlPr defaultSize="0" print="0" autoFill="0" autoPict="0" macro="[0]!Verberg_Ex_Aequo_3">
                <anchor moveWithCells="1" sizeWithCells="1">
                  <from>
                    <xdr:col>26</xdr:col>
                    <xdr:colOff>19050</xdr:colOff>
                    <xdr:row>7</xdr:row>
                    <xdr:rowOff>9525</xdr:rowOff>
                  </from>
                  <to>
                    <xdr:col>27</xdr:col>
                    <xdr:colOff>190500</xdr:colOff>
                    <xdr:row>8</xdr:row>
                    <xdr:rowOff>0</xdr:rowOff>
                  </to>
                </anchor>
              </controlPr>
            </control>
          </mc:Choice>
        </mc:AlternateContent>
        <mc:AlternateContent xmlns:mc="http://schemas.openxmlformats.org/markup-compatibility/2006">
          <mc:Choice Requires="x14">
            <control shapeId="159772" r:id="rId23" name="Button 28">
              <controlPr defaultSize="0" print="0" autoFill="0" autoPict="0" macro="[0]!Verberg_Ex_Aequo_4">
                <anchor moveWithCells="1" sizeWithCells="1">
                  <from>
                    <xdr:col>30</xdr:col>
                    <xdr:colOff>0</xdr:colOff>
                    <xdr:row>7</xdr:row>
                    <xdr:rowOff>9525</xdr:rowOff>
                  </from>
                  <to>
                    <xdr:col>35</xdr:col>
                    <xdr:colOff>190500</xdr:colOff>
                    <xdr:row>8</xdr:row>
                    <xdr:rowOff>0</xdr:rowOff>
                  </to>
                </anchor>
              </controlPr>
            </control>
          </mc:Choice>
        </mc:AlternateContent>
        <mc:AlternateContent xmlns:mc="http://schemas.openxmlformats.org/markup-compatibility/2006">
          <mc:Choice Requires="x14">
            <control shapeId="159773" r:id="rId24" name="Button 29">
              <controlPr defaultSize="0" print="0" autoFill="0" autoPict="0" macro="[0]!Verberg_Ex_Aequo_5">
                <anchor moveWithCells="1" sizeWithCells="1">
                  <from>
                    <xdr:col>38</xdr:col>
                    <xdr:colOff>0</xdr:colOff>
                    <xdr:row>7</xdr:row>
                    <xdr:rowOff>9525</xdr:rowOff>
                  </from>
                  <to>
                    <xdr:col>43</xdr:col>
                    <xdr:colOff>190500</xdr:colOff>
                    <xdr:row>8</xdr:row>
                    <xdr:rowOff>0</xdr:rowOff>
                  </to>
                </anchor>
              </controlPr>
            </control>
          </mc:Choice>
        </mc:AlternateContent>
        <mc:AlternateContent xmlns:mc="http://schemas.openxmlformats.org/markup-compatibility/2006">
          <mc:Choice Requires="x14">
            <control shapeId="159774" r:id="rId25" name="Button 30">
              <controlPr defaultSize="0" print="0" autoFill="0" autoPict="0" macro="[0]!Verberg_Ex_Aequo_6">
                <anchor moveWithCells="1" sizeWithCells="1">
                  <from>
                    <xdr:col>46</xdr:col>
                    <xdr:colOff>0</xdr:colOff>
                    <xdr:row>7</xdr:row>
                    <xdr:rowOff>9525</xdr:rowOff>
                  </from>
                  <to>
                    <xdr:col>51</xdr:col>
                    <xdr:colOff>190500</xdr:colOff>
                    <xdr:row>8</xdr:row>
                    <xdr:rowOff>0</xdr:rowOff>
                  </to>
                </anchor>
              </controlPr>
            </control>
          </mc:Choice>
        </mc:AlternateContent>
        <mc:AlternateContent xmlns:mc="http://schemas.openxmlformats.org/markup-compatibility/2006">
          <mc:Choice Requires="x14">
            <control shapeId="159775" r:id="rId26" name="Button 31">
              <controlPr defaultSize="0" print="0" autoFill="0" autoPict="0" macro="[0]!Sort_Pl_Punten_4">
                <anchor moveWithCells="1" sizeWithCells="1">
                  <from>
                    <xdr:col>30</xdr:col>
                    <xdr:colOff>0</xdr:colOff>
                    <xdr:row>7</xdr:row>
                    <xdr:rowOff>28575</xdr:rowOff>
                  </from>
                  <to>
                    <xdr:col>38</xdr:col>
                    <xdr:colOff>0</xdr:colOff>
                    <xdr:row>8</xdr:row>
                    <xdr:rowOff>0</xdr:rowOff>
                  </to>
                </anchor>
              </controlPr>
            </control>
          </mc:Choice>
        </mc:AlternateContent>
        <mc:AlternateContent xmlns:mc="http://schemas.openxmlformats.org/markup-compatibility/2006">
          <mc:Choice Requires="x14">
            <control shapeId="159776" r:id="rId27" name="Button 32">
              <controlPr defaultSize="0" print="0" autoFill="0" autoPict="0" macro="[0]!Sort_Pl_Punten_5">
                <anchor moveWithCells="1" sizeWithCells="1">
                  <from>
                    <xdr:col>38</xdr:col>
                    <xdr:colOff>0</xdr:colOff>
                    <xdr:row>7</xdr:row>
                    <xdr:rowOff>28575</xdr:rowOff>
                  </from>
                  <to>
                    <xdr:col>46</xdr:col>
                    <xdr:colOff>0</xdr:colOff>
                    <xdr:row>8</xdr:row>
                    <xdr:rowOff>0</xdr:rowOff>
                  </to>
                </anchor>
              </controlPr>
            </control>
          </mc:Choice>
        </mc:AlternateContent>
        <mc:AlternateContent xmlns:mc="http://schemas.openxmlformats.org/markup-compatibility/2006">
          <mc:Choice Requires="x14">
            <control shapeId="159777" r:id="rId28" name="Button 33">
              <controlPr defaultSize="0" print="0" autoFill="0" autoPict="0" macro="[0]!Sort_Pl_Punten_6">
                <anchor moveWithCells="1" sizeWithCells="1">
                  <from>
                    <xdr:col>46</xdr:col>
                    <xdr:colOff>0</xdr:colOff>
                    <xdr:row>7</xdr:row>
                    <xdr:rowOff>28575</xdr:rowOff>
                  </from>
                  <to>
                    <xdr:col>46</xdr:col>
                    <xdr:colOff>0</xdr:colOff>
                    <xdr:row>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1">
    <pageSetUpPr fitToPage="1"/>
  </sheetPr>
  <dimension ref="A1:BN27"/>
  <sheetViews>
    <sheetView workbookViewId="0">
      <pane xSplit="5" ySplit="8" topLeftCell="G9" activePane="bottomRight" state="frozen"/>
      <selection activeCell="C5" sqref="C5:E5"/>
      <selection pane="topRight" activeCell="C5" sqref="C5:E5"/>
      <selection pane="bottomLeft" activeCell="C5" sqref="C5:E5"/>
      <selection pane="bottomRight" activeCell="D19" sqref="D19"/>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hidden="1"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5.5703125" style="6"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99"/>
      <c r="B2" s="99"/>
      <c r="C2" s="99">
        <v>1</v>
      </c>
      <c r="D2" s="99">
        <f>FLOOR((C2+3)/4,1)</f>
        <v>1</v>
      </c>
      <c r="E2" s="99"/>
      <c r="F2" s="99"/>
      <c r="G2" s="67"/>
      <c r="H2" s="67">
        <v>192</v>
      </c>
      <c r="I2" s="69">
        <v>190</v>
      </c>
      <c r="J2" s="69">
        <f>H2+I2</f>
        <v>382</v>
      </c>
      <c r="K2" s="69"/>
      <c r="L2" s="69"/>
      <c r="M2" s="69"/>
      <c r="N2" s="79">
        <v>1</v>
      </c>
      <c r="O2" s="72"/>
      <c r="P2" s="72">
        <v>193</v>
      </c>
      <c r="Q2" s="72">
        <v>193</v>
      </c>
      <c r="R2" s="72">
        <f>P2+Q2</f>
        <v>386</v>
      </c>
      <c r="S2" s="72"/>
      <c r="T2" s="72"/>
      <c r="U2" s="72"/>
      <c r="V2" s="80">
        <v>2</v>
      </c>
      <c r="W2" s="75"/>
      <c r="X2" s="75">
        <v>198</v>
      </c>
      <c r="Y2" s="75">
        <v>198</v>
      </c>
      <c r="Z2" s="75">
        <f>X2+Y2</f>
        <v>396</v>
      </c>
      <c r="AA2" s="75"/>
      <c r="AB2" s="75"/>
      <c r="AC2" s="75"/>
      <c r="AD2" s="81">
        <v>3</v>
      </c>
      <c r="AE2" s="72"/>
      <c r="AF2" s="72">
        <v>177</v>
      </c>
      <c r="AG2" s="72">
        <v>177</v>
      </c>
      <c r="AH2" s="72">
        <f>AF2+AG2</f>
        <v>354</v>
      </c>
      <c r="AI2" s="72"/>
      <c r="AJ2" s="72"/>
      <c r="AK2" s="72"/>
      <c r="AL2" s="80">
        <v>4</v>
      </c>
      <c r="AM2" s="75"/>
      <c r="AN2" s="75">
        <v>178</v>
      </c>
      <c r="AO2" s="75">
        <v>178</v>
      </c>
      <c r="AP2" s="75">
        <f>AN2+AO2</f>
        <v>356</v>
      </c>
      <c r="AQ2" s="75"/>
      <c r="AR2" s="75"/>
      <c r="AS2" s="75"/>
      <c r="AT2" s="81">
        <v>5</v>
      </c>
      <c r="AU2" s="72"/>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N2" s="12"/>
    </row>
    <row r="3" spans="1:66" x14ac:dyDescent="0.2">
      <c r="A3" s="115" t="s">
        <v>9</v>
      </c>
      <c r="B3" s="116"/>
      <c r="C3" s="117" t="str">
        <f>Instellingen!B3</f>
        <v>Kring NVF</v>
      </c>
      <c r="D3" s="118"/>
      <c r="E3" s="119"/>
      <c r="F3" s="115" t="s">
        <v>43</v>
      </c>
      <c r="G3" s="120"/>
      <c r="H3" s="120"/>
      <c r="I3" s="120"/>
      <c r="J3" s="120"/>
      <c r="K3" s="120"/>
      <c r="L3" s="120"/>
      <c r="M3" s="120"/>
      <c r="N3" s="116"/>
      <c r="O3" s="121">
        <v>7</v>
      </c>
      <c r="P3" s="122"/>
      <c r="Q3" s="122"/>
      <c r="R3" s="122"/>
      <c r="S3" s="122"/>
      <c r="T3" s="122"/>
      <c r="U3" s="122"/>
      <c r="V3" s="123"/>
      <c r="W3" s="124"/>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6"/>
      <c r="BC3" s="115" t="s">
        <v>41</v>
      </c>
      <c r="BD3" s="120"/>
      <c r="BE3" s="120"/>
      <c r="BF3" s="120"/>
      <c r="BG3" s="120"/>
      <c r="BH3" s="120"/>
      <c r="BI3" s="120"/>
      <c r="BJ3" s="120"/>
      <c r="BK3" s="116"/>
      <c r="BL3" s="23">
        <f>Instellingen!B6</f>
        <v>3</v>
      </c>
      <c r="BM3" s="124"/>
      <c r="BN3" s="125"/>
    </row>
    <row r="4" spans="1:66" x14ac:dyDescent="0.2">
      <c r="A4" s="115" t="s">
        <v>10</v>
      </c>
      <c r="B4" s="116"/>
      <c r="C4" s="133" t="s">
        <v>30</v>
      </c>
      <c r="D4" s="118"/>
      <c r="E4" s="119"/>
      <c r="F4" s="115" t="s">
        <v>72</v>
      </c>
      <c r="G4" s="120"/>
      <c r="H4" s="120"/>
      <c r="I4" s="120"/>
      <c r="J4" s="120"/>
      <c r="K4" s="120"/>
      <c r="L4" s="120"/>
      <c r="M4" s="120"/>
      <c r="N4" s="116"/>
      <c r="O4" s="134">
        <f>Instellingen!B7</f>
        <v>1</v>
      </c>
      <c r="P4" s="135"/>
      <c r="Q4" s="135"/>
      <c r="R4" s="135"/>
      <c r="S4" s="135"/>
      <c r="T4" s="135"/>
      <c r="U4" s="135"/>
      <c r="V4" s="136"/>
      <c r="W4" s="127"/>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9"/>
      <c r="BC4" s="115"/>
      <c r="BD4" s="120"/>
      <c r="BE4" s="120"/>
      <c r="BF4" s="120"/>
      <c r="BG4" s="120"/>
      <c r="BH4" s="120"/>
      <c r="BI4" s="120"/>
      <c r="BJ4" s="120"/>
      <c r="BK4" s="116"/>
      <c r="BL4" s="23"/>
      <c r="BM4" s="127"/>
      <c r="BN4" s="128"/>
    </row>
    <row r="5" spans="1:66" x14ac:dyDescent="0.2">
      <c r="A5" s="115" t="s">
        <v>11</v>
      </c>
      <c r="B5" s="116"/>
      <c r="C5" s="133"/>
      <c r="D5" s="118"/>
      <c r="E5" s="119"/>
      <c r="F5" s="115" t="s">
        <v>12</v>
      </c>
      <c r="G5" s="120"/>
      <c r="H5" s="120"/>
      <c r="I5" s="120"/>
      <c r="J5" s="120"/>
      <c r="K5" s="120"/>
      <c r="L5" s="120"/>
      <c r="M5" s="120"/>
      <c r="N5" s="116"/>
      <c r="O5" s="134">
        <f>Instellingen!B5</f>
        <v>99</v>
      </c>
      <c r="P5" s="135"/>
      <c r="Q5" s="135"/>
      <c r="R5" s="135"/>
      <c r="S5" s="135"/>
      <c r="T5" s="135"/>
      <c r="U5" s="135"/>
      <c r="V5" s="136"/>
      <c r="W5" s="130"/>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2"/>
      <c r="BC5" s="115" t="s">
        <v>13</v>
      </c>
      <c r="BD5" s="120"/>
      <c r="BE5" s="120"/>
      <c r="BF5" s="120"/>
      <c r="BG5" s="120"/>
      <c r="BH5" s="120"/>
      <c r="BI5" s="120"/>
      <c r="BJ5" s="120"/>
      <c r="BK5" s="116"/>
      <c r="BL5" s="9">
        <v>2</v>
      </c>
      <c r="BM5" s="127"/>
      <c r="BN5" s="128"/>
    </row>
    <row r="6" spans="1:66" ht="12.75" customHeight="1" x14ac:dyDescent="0.2">
      <c r="A6" s="137"/>
      <c r="B6" s="137"/>
      <c r="C6" s="137"/>
      <c r="D6" s="137"/>
      <c r="E6" s="13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96" t="s">
        <v>35</v>
      </c>
      <c r="BJ6" s="97"/>
      <c r="BK6" s="98"/>
      <c r="BL6" s="33">
        <v>180</v>
      </c>
      <c r="BM6" s="127"/>
      <c r="BN6" s="128"/>
    </row>
    <row r="7" spans="1:66" ht="12.75" customHeight="1" x14ac:dyDescent="0.2">
      <c r="A7" s="139"/>
      <c r="B7" s="139"/>
      <c r="C7" s="139"/>
      <c r="D7" s="139"/>
      <c r="E7" s="140"/>
      <c r="F7" s="66" t="s">
        <v>15</v>
      </c>
      <c r="G7" s="150" t="str">
        <f>Instellingen!C36</f>
        <v>06 jun 2022</v>
      </c>
      <c r="H7" s="151"/>
      <c r="I7" s="151"/>
      <c r="J7" s="151"/>
      <c r="K7" s="151"/>
      <c r="L7" s="151"/>
      <c r="M7" s="151"/>
      <c r="N7" s="152"/>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130"/>
      <c r="BN7" s="131"/>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8" t="s">
        <v>97</v>
      </c>
      <c r="BN8" s="2" t="s">
        <v>6</v>
      </c>
    </row>
    <row r="9" spans="1:66" x14ac:dyDescent="0.2">
      <c r="A9" s="6">
        <v>1</v>
      </c>
      <c r="B9" s="6" t="s">
        <v>286</v>
      </c>
      <c r="C9" s="6" t="s">
        <v>434</v>
      </c>
      <c r="D9" s="6" t="s">
        <v>287</v>
      </c>
      <c r="E9" s="6" t="s">
        <v>30</v>
      </c>
      <c r="F9" s="6" t="s">
        <v>153</v>
      </c>
      <c r="G9" s="68">
        <v>3</v>
      </c>
      <c r="H9" s="68">
        <v>201.5</v>
      </c>
      <c r="I9" s="68">
        <v>0</v>
      </c>
      <c r="J9" s="69">
        <f t="shared" ref="J9:J27" si="0">H9+I9</f>
        <v>201.5</v>
      </c>
      <c r="K9" s="68">
        <v>7.5</v>
      </c>
      <c r="L9" s="68">
        <v>6</v>
      </c>
      <c r="M9" s="68">
        <v>5</v>
      </c>
      <c r="N9" s="70">
        <v>5</v>
      </c>
      <c r="O9" s="71">
        <v>5</v>
      </c>
      <c r="P9" s="71">
        <v>212</v>
      </c>
      <c r="Q9" s="71">
        <v>0</v>
      </c>
      <c r="R9" s="72">
        <f t="shared" ref="R9:R27" si="1">P9+Q9</f>
        <v>212</v>
      </c>
      <c r="S9" s="71">
        <v>7.5</v>
      </c>
      <c r="T9" s="71">
        <v>7.5</v>
      </c>
      <c r="U9" s="71">
        <v>1</v>
      </c>
      <c r="V9" s="73">
        <v>1</v>
      </c>
      <c r="W9" s="74">
        <v>3</v>
      </c>
      <c r="X9" s="74">
        <v>215.5</v>
      </c>
      <c r="Z9" s="75">
        <f t="shared" ref="Z9:Z27" si="2">X9+Y9</f>
        <v>215.5</v>
      </c>
      <c r="AA9" s="74">
        <v>7.5</v>
      </c>
      <c r="AB9" s="74">
        <v>8</v>
      </c>
      <c r="AC9" s="74">
        <v>1</v>
      </c>
      <c r="AD9" s="76">
        <v>1</v>
      </c>
      <c r="BC9" s="12">
        <f t="shared" ref="BC9:BC27" si="3">N9+V9+AD9+AL9+AT9+BB9</f>
        <v>7</v>
      </c>
      <c r="BD9" s="12">
        <f t="shared" ref="BD9:BD27" si="4">J9+R9+Z9+AH9+AP9+AX9</f>
        <v>629</v>
      </c>
      <c r="BE9" s="38">
        <f>IF($O$4&gt;0,(LARGE(($N9,$V9,$AD9,$AL9,$AT9,$BB9),1)),"0")</f>
        <v>5</v>
      </c>
      <c r="BF9"/>
      <c r="BG9" s="12">
        <v>201.5</v>
      </c>
      <c r="BH9" s="12">
        <v>0</v>
      </c>
      <c r="BI9" s="38">
        <f t="shared" ref="BI9:BI27" si="5">BC9-BE9-BF9</f>
        <v>2</v>
      </c>
      <c r="BJ9" s="12">
        <f t="shared" ref="BJ9:BJ27" si="6">BD9-BG9-BH9</f>
        <v>427.5</v>
      </c>
      <c r="BK9" s="6">
        <v>1</v>
      </c>
      <c r="BN9" s="6" t="s">
        <v>570</v>
      </c>
    </row>
    <row r="10" spans="1:66" x14ac:dyDescent="0.2">
      <c r="A10" s="6">
        <v>2</v>
      </c>
      <c r="B10" s="6" t="s">
        <v>278</v>
      </c>
      <c r="C10" s="6" t="s">
        <v>442</v>
      </c>
      <c r="D10" s="6" t="s">
        <v>279</v>
      </c>
      <c r="E10" s="6" t="s">
        <v>30</v>
      </c>
      <c r="F10" s="6" t="s">
        <v>159</v>
      </c>
      <c r="G10" s="68">
        <v>3</v>
      </c>
      <c r="H10" s="68">
        <v>215</v>
      </c>
      <c r="I10" s="68">
        <v>0</v>
      </c>
      <c r="J10" s="69">
        <f t="shared" si="0"/>
        <v>215</v>
      </c>
      <c r="K10" s="68">
        <v>8</v>
      </c>
      <c r="L10" s="68">
        <v>8</v>
      </c>
      <c r="M10" s="68">
        <v>1</v>
      </c>
      <c r="N10" s="70">
        <v>1</v>
      </c>
      <c r="O10" s="71">
        <v>5</v>
      </c>
      <c r="P10" s="71">
        <v>211</v>
      </c>
      <c r="Q10" s="71">
        <v>0</v>
      </c>
      <c r="R10" s="72">
        <f t="shared" si="1"/>
        <v>211</v>
      </c>
      <c r="S10" s="71">
        <v>7</v>
      </c>
      <c r="T10" s="71">
        <v>7.5</v>
      </c>
      <c r="U10" s="71">
        <v>2</v>
      </c>
      <c r="V10" s="73">
        <v>2</v>
      </c>
      <c r="W10" s="74">
        <v>3</v>
      </c>
      <c r="X10" s="74">
        <v>189.5</v>
      </c>
      <c r="Z10" s="75">
        <f t="shared" si="2"/>
        <v>189.5</v>
      </c>
      <c r="AA10" s="74">
        <v>7</v>
      </c>
      <c r="AB10" s="74">
        <v>7</v>
      </c>
      <c r="AC10" s="74">
        <v>5</v>
      </c>
      <c r="AD10" s="76">
        <v>5</v>
      </c>
      <c r="BC10" s="12">
        <f t="shared" si="3"/>
        <v>8</v>
      </c>
      <c r="BD10" s="12">
        <f t="shared" si="4"/>
        <v>615.5</v>
      </c>
      <c r="BE10" s="38">
        <f>IF($O$4&gt;0,(LARGE(($N10,$V10,$AD10,$AL10,$AT10,$BB10),1)),"0")</f>
        <v>5</v>
      </c>
      <c r="BF10"/>
      <c r="BG10" s="12">
        <v>189.5</v>
      </c>
      <c r="BH10" s="12">
        <v>0</v>
      </c>
      <c r="BI10" s="38">
        <f t="shared" si="5"/>
        <v>3</v>
      </c>
      <c r="BJ10" s="12">
        <f t="shared" si="6"/>
        <v>426</v>
      </c>
      <c r="BK10" s="6">
        <v>2</v>
      </c>
    </row>
    <row r="11" spans="1:66" x14ac:dyDescent="0.2">
      <c r="A11" s="6">
        <v>3</v>
      </c>
      <c r="B11" s="6" t="s">
        <v>282</v>
      </c>
      <c r="C11" s="6" t="s">
        <v>444</v>
      </c>
      <c r="D11" s="6" t="s">
        <v>283</v>
      </c>
      <c r="E11" s="6" t="s">
        <v>30</v>
      </c>
      <c r="F11" s="6" t="s">
        <v>159</v>
      </c>
      <c r="G11" s="68">
        <v>3</v>
      </c>
      <c r="H11" s="68">
        <v>208</v>
      </c>
      <c r="I11" s="68">
        <v>0</v>
      </c>
      <c r="J11" s="69">
        <f t="shared" si="0"/>
        <v>208</v>
      </c>
      <c r="K11" s="68">
        <v>7.5</v>
      </c>
      <c r="L11" s="68">
        <v>7.5</v>
      </c>
      <c r="M11" s="68">
        <v>3</v>
      </c>
      <c r="N11" s="70">
        <v>3</v>
      </c>
      <c r="O11" s="71">
        <v>5</v>
      </c>
      <c r="P11" s="71">
        <v>203.5</v>
      </c>
      <c r="Q11" s="71">
        <v>0</v>
      </c>
      <c r="R11" s="72">
        <f t="shared" si="1"/>
        <v>203.5</v>
      </c>
      <c r="S11" s="71">
        <v>6</v>
      </c>
      <c r="T11" s="71">
        <v>6.5</v>
      </c>
      <c r="U11" s="71">
        <v>6</v>
      </c>
      <c r="V11" s="73">
        <v>6</v>
      </c>
      <c r="W11" s="74">
        <v>3</v>
      </c>
      <c r="X11" s="74">
        <v>193</v>
      </c>
      <c r="Z11" s="75">
        <f t="shared" si="2"/>
        <v>193</v>
      </c>
      <c r="AA11" s="74">
        <v>6.5</v>
      </c>
      <c r="AB11" s="74">
        <v>7</v>
      </c>
      <c r="AC11" s="74">
        <v>2</v>
      </c>
      <c r="AD11" s="76">
        <v>2</v>
      </c>
      <c r="BC11" s="12">
        <f t="shared" si="3"/>
        <v>11</v>
      </c>
      <c r="BD11" s="12">
        <f t="shared" si="4"/>
        <v>604.5</v>
      </c>
      <c r="BE11" s="38">
        <f>IF($O$4&gt;0,(LARGE(($N11,$V11,$AD11,$AL11,$AT11,$BB11),1)),"0")</f>
        <v>6</v>
      </c>
      <c r="BF11"/>
      <c r="BG11" s="12">
        <v>203.5</v>
      </c>
      <c r="BH11" s="12">
        <v>0</v>
      </c>
      <c r="BI11" s="38">
        <f t="shared" si="5"/>
        <v>5</v>
      </c>
      <c r="BJ11" s="12">
        <f t="shared" si="6"/>
        <v>401</v>
      </c>
      <c r="BK11" s="6">
        <v>3</v>
      </c>
    </row>
    <row r="12" spans="1:66" x14ac:dyDescent="0.2">
      <c r="A12" s="6">
        <v>4</v>
      </c>
      <c r="B12" s="6" t="s">
        <v>280</v>
      </c>
      <c r="C12" s="6" t="s">
        <v>443</v>
      </c>
      <c r="D12" s="6" t="s">
        <v>281</v>
      </c>
      <c r="E12" s="6" t="s">
        <v>30</v>
      </c>
      <c r="F12" s="6" t="s">
        <v>153</v>
      </c>
      <c r="G12" s="68">
        <v>3</v>
      </c>
      <c r="H12" s="68">
        <v>210</v>
      </c>
      <c r="I12" s="68">
        <v>0</v>
      </c>
      <c r="J12" s="69">
        <f t="shared" si="0"/>
        <v>210</v>
      </c>
      <c r="K12" s="68">
        <v>7</v>
      </c>
      <c r="L12" s="68">
        <v>7.5</v>
      </c>
      <c r="M12" s="68">
        <v>2</v>
      </c>
      <c r="N12" s="70">
        <v>2</v>
      </c>
      <c r="O12" s="71">
        <v>5</v>
      </c>
      <c r="P12" s="71">
        <v>210</v>
      </c>
      <c r="Q12" s="71">
        <v>0</v>
      </c>
      <c r="R12" s="72">
        <f t="shared" si="1"/>
        <v>210</v>
      </c>
      <c r="S12" s="71">
        <v>7</v>
      </c>
      <c r="T12" s="71">
        <v>7</v>
      </c>
      <c r="U12" s="71">
        <v>3</v>
      </c>
      <c r="V12" s="73">
        <v>3</v>
      </c>
      <c r="Z12" s="75">
        <f t="shared" si="2"/>
        <v>0</v>
      </c>
      <c r="AD12" s="76">
        <v>99</v>
      </c>
      <c r="BC12" s="12">
        <f t="shared" si="3"/>
        <v>104</v>
      </c>
      <c r="BD12" s="12">
        <f t="shared" si="4"/>
        <v>420</v>
      </c>
      <c r="BE12" s="38">
        <f>IF($O$4&gt;0,(LARGE(($N12,$V12,$AD12,$AL12,$AT12,$BB12),1)),"0")</f>
        <v>99</v>
      </c>
      <c r="BF12"/>
      <c r="BG12" s="12">
        <v>0</v>
      </c>
      <c r="BH12" s="12">
        <v>0</v>
      </c>
      <c r="BI12" s="38">
        <f t="shared" si="5"/>
        <v>5</v>
      </c>
      <c r="BJ12" s="12">
        <f t="shared" si="6"/>
        <v>420</v>
      </c>
      <c r="BK12" s="6">
        <v>4</v>
      </c>
    </row>
    <row r="13" spans="1:66" x14ac:dyDescent="0.2">
      <c r="A13" s="6">
        <v>5</v>
      </c>
      <c r="B13" s="6" t="s">
        <v>284</v>
      </c>
      <c r="C13" s="6" t="s">
        <v>445</v>
      </c>
      <c r="D13" s="6" t="s">
        <v>285</v>
      </c>
      <c r="E13" s="6" t="s">
        <v>30</v>
      </c>
      <c r="F13" s="6" t="s">
        <v>159</v>
      </c>
      <c r="G13" s="68">
        <v>3</v>
      </c>
      <c r="H13" s="68">
        <v>208</v>
      </c>
      <c r="I13" s="68">
        <v>0</v>
      </c>
      <c r="J13" s="69">
        <f t="shared" si="0"/>
        <v>208</v>
      </c>
      <c r="K13" s="68">
        <v>7</v>
      </c>
      <c r="L13" s="68">
        <v>7.5</v>
      </c>
      <c r="M13" s="68">
        <v>4</v>
      </c>
      <c r="N13" s="70">
        <v>4</v>
      </c>
      <c r="O13" s="71">
        <v>5</v>
      </c>
      <c r="P13" s="71">
        <v>205</v>
      </c>
      <c r="Q13" s="71">
        <v>0</v>
      </c>
      <c r="R13" s="72">
        <f t="shared" si="1"/>
        <v>205</v>
      </c>
      <c r="S13" s="71">
        <v>6.5</v>
      </c>
      <c r="T13" s="71">
        <v>7</v>
      </c>
      <c r="U13" s="71">
        <v>5</v>
      </c>
      <c r="V13" s="73">
        <v>5</v>
      </c>
      <c r="W13" s="74">
        <v>3</v>
      </c>
      <c r="X13" s="74">
        <v>192.5</v>
      </c>
      <c r="Z13" s="75">
        <f t="shared" si="2"/>
        <v>192.5</v>
      </c>
      <c r="AA13" s="74">
        <v>7</v>
      </c>
      <c r="AB13" s="74">
        <v>7</v>
      </c>
      <c r="AC13" s="74">
        <v>3</v>
      </c>
      <c r="AD13" s="76">
        <v>3</v>
      </c>
      <c r="BC13" s="12">
        <f t="shared" si="3"/>
        <v>12</v>
      </c>
      <c r="BD13" s="12">
        <f t="shared" si="4"/>
        <v>605.5</v>
      </c>
      <c r="BE13" s="38">
        <f>IF($O$4&gt;0,(LARGE(($N13,$V13,$AD13,$AL13,$AT13,$BB13),1)),"0")</f>
        <v>5</v>
      </c>
      <c r="BF13"/>
      <c r="BG13" s="12">
        <v>205</v>
      </c>
      <c r="BH13" s="12">
        <v>0</v>
      </c>
      <c r="BI13" s="38">
        <f t="shared" si="5"/>
        <v>7</v>
      </c>
      <c r="BJ13" s="12">
        <f t="shared" si="6"/>
        <v>400.5</v>
      </c>
      <c r="BK13" s="6">
        <v>5</v>
      </c>
    </row>
    <row r="14" spans="1:66" x14ac:dyDescent="0.2">
      <c r="A14" s="6">
        <v>6</v>
      </c>
      <c r="B14" s="6" t="s">
        <v>290</v>
      </c>
      <c r="C14" s="6" t="s">
        <v>447</v>
      </c>
      <c r="D14" s="6" t="s">
        <v>291</v>
      </c>
      <c r="E14" s="6" t="s">
        <v>30</v>
      </c>
      <c r="F14" s="6" t="s">
        <v>292</v>
      </c>
      <c r="G14" s="68">
        <v>3</v>
      </c>
      <c r="H14" s="68">
        <v>196.5</v>
      </c>
      <c r="I14" s="68">
        <v>0</v>
      </c>
      <c r="J14" s="69">
        <f t="shared" si="0"/>
        <v>196.5</v>
      </c>
      <c r="K14" s="68">
        <v>6.5</v>
      </c>
      <c r="L14" s="68">
        <v>7</v>
      </c>
      <c r="M14" s="68">
        <v>7</v>
      </c>
      <c r="N14" s="70">
        <v>7</v>
      </c>
      <c r="R14" s="72">
        <f t="shared" si="1"/>
        <v>0</v>
      </c>
      <c r="V14" s="73">
        <v>99</v>
      </c>
      <c r="W14" s="74">
        <v>3</v>
      </c>
      <c r="X14" s="74">
        <v>183.5</v>
      </c>
      <c r="Z14" s="75">
        <f t="shared" si="2"/>
        <v>183.5</v>
      </c>
      <c r="AA14" s="74">
        <v>6</v>
      </c>
      <c r="AB14" s="74">
        <v>6.5</v>
      </c>
      <c r="AC14" s="74">
        <v>6</v>
      </c>
      <c r="AD14" s="76">
        <v>6</v>
      </c>
      <c r="BC14" s="12">
        <f t="shared" si="3"/>
        <v>112</v>
      </c>
      <c r="BD14" s="12">
        <f t="shared" si="4"/>
        <v>380</v>
      </c>
      <c r="BE14" s="38">
        <f>IF($O$4&gt;0,(LARGE(($N14,$V14,$AD14,$AL14,$AT14,$BB14),1)),"0")</f>
        <v>99</v>
      </c>
      <c r="BF14"/>
      <c r="BG14" s="12">
        <v>0</v>
      </c>
      <c r="BH14" s="12">
        <v>0</v>
      </c>
      <c r="BI14" s="38">
        <f t="shared" si="5"/>
        <v>13</v>
      </c>
      <c r="BJ14" s="12">
        <f t="shared" si="6"/>
        <v>380</v>
      </c>
      <c r="BK14" s="6">
        <v>6</v>
      </c>
    </row>
    <row r="15" spans="1:66" x14ac:dyDescent="0.2">
      <c r="A15" s="6">
        <v>7</v>
      </c>
      <c r="B15" s="6" t="s">
        <v>288</v>
      </c>
      <c r="C15" s="6" t="s">
        <v>446</v>
      </c>
      <c r="D15" s="6" t="s">
        <v>289</v>
      </c>
      <c r="E15" s="6" t="s">
        <v>30</v>
      </c>
      <c r="F15" s="6" t="s">
        <v>153</v>
      </c>
      <c r="G15" s="68">
        <v>3</v>
      </c>
      <c r="H15" s="68">
        <v>198.5</v>
      </c>
      <c r="I15" s="68">
        <v>0</v>
      </c>
      <c r="J15" s="69">
        <f t="shared" si="0"/>
        <v>198.5</v>
      </c>
      <c r="K15" s="68">
        <v>6.5</v>
      </c>
      <c r="L15" s="68">
        <v>7</v>
      </c>
      <c r="M15" s="68">
        <v>6</v>
      </c>
      <c r="N15" s="70">
        <v>6</v>
      </c>
      <c r="O15" s="71">
        <v>5</v>
      </c>
      <c r="P15" s="71">
        <v>201</v>
      </c>
      <c r="Q15" s="71">
        <v>0</v>
      </c>
      <c r="R15" s="72">
        <f t="shared" si="1"/>
        <v>201</v>
      </c>
      <c r="S15" s="71">
        <v>6.5</v>
      </c>
      <c r="T15" s="71">
        <v>7</v>
      </c>
      <c r="U15" s="71">
        <v>7</v>
      </c>
      <c r="V15" s="73">
        <v>7</v>
      </c>
      <c r="W15" s="74">
        <v>3</v>
      </c>
      <c r="X15" s="74">
        <v>173</v>
      </c>
      <c r="Z15" s="75">
        <f t="shared" si="2"/>
        <v>173</v>
      </c>
      <c r="AA15" s="74">
        <v>5</v>
      </c>
      <c r="AB15" s="74">
        <v>6</v>
      </c>
      <c r="AC15" s="74">
        <v>11</v>
      </c>
      <c r="AD15" s="76">
        <v>11</v>
      </c>
      <c r="BC15" s="12">
        <f t="shared" si="3"/>
        <v>24</v>
      </c>
      <c r="BD15" s="12">
        <f t="shared" si="4"/>
        <v>572.5</v>
      </c>
      <c r="BE15" s="38">
        <f>IF($O$4&gt;0,(LARGE(($N15,$V15,$AD15,$AL15,$AT15,$BB15),1)),"0")</f>
        <v>11</v>
      </c>
      <c r="BF15"/>
      <c r="BG15" s="12">
        <v>173</v>
      </c>
      <c r="BH15" s="12">
        <v>0</v>
      </c>
      <c r="BI15" s="38">
        <f t="shared" si="5"/>
        <v>13</v>
      </c>
      <c r="BJ15" s="12">
        <f t="shared" si="6"/>
        <v>399.5</v>
      </c>
      <c r="BK15" s="6">
        <v>7</v>
      </c>
    </row>
    <row r="16" spans="1:66" x14ac:dyDescent="0.2">
      <c r="A16" s="6">
        <v>8</v>
      </c>
      <c r="B16" s="6" t="s">
        <v>297</v>
      </c>
      <c r="C16" s="6" t="s">
        <v>449</v>
      </c>
      <c r="D16" s="6" t="s">
        <v>298</v>
      </c>
      <c r="E16" s="6" t="s">
        <v>30</v>
      </c>
      <c r="F16" s="6" t="s">
        <v>153</v>
      </c>
      <c r="G16" s="68">
        <v>3</v>
      </c>
      <c r="H16" s="68">
        <v>182.5</v>
      </c>
      <c r="I16" s="68">
        <v>0</v>
      </c>
      <c r="J16" s="69">
        <f t="shared" si="0"/>
        <v>182.5</v>
      </c>
      <c r="K16" s="68">
        <v>6</v>
      </c>
      <c r="L16" s="68">
        <v>6.5</v>
      </c>
      <c r="M16" s="68">
        <v>10</v>
      </c>
      <c r="N16" s="70">
        <v>10</v>
      </c>
      <c r="O16" s="71">
        <v>5</v>
      </c>
      <c r="P16" s="71">
        <v>189.5</v>
      </c>
      <c r="Q16" s="71">
        <v>0</v>
      </c>
      <c r="R16" s="72">
        <f t="shared" si="1"/>
        <v>189.5</v>
      </c>
      <c r="S16" s="71">
        <v>6</v>
      </c>
      <c r="T16" s="71">
        <v>6.5</v>
      </c>
      <c r="U16" s="71">
        <v>10</v>
      </c>
      <c r="V16" s="73">
        <v>10</v>
      </c>
      <c r="W16" s="74">
        <v>3</v>
      </c>
      <c r="X16" s="74">
        <v>191.5</v>
      </c>
      <c r="Z16" s="75">
        <f t="shared" si="2"/>
        <v>191.5</v>
      </c>
      <c r="AA16" s="74">
        <v>6.5</v>
      </c>
      <c r="AB16" s="74">
        <v>6.5</v>
      </c>
      <c r="AC16" s="74">
        <v>4</v>
      </c>
      <c r="AD16" s="76">
        <v>4</v>
      </c>
      <c r="BC16" s="12">
        <f t="shared" si="3"/>
        <v>24</v>
      </c>
      <c r="BD16" s="12">
        <f t="shared" si="4"/>
        <v>563.5</v>
      </c>
      <c r="BE16" s="38">
        <f>IF($O$4&gt;0,(LARGE(($N16,$V16,$AD16,$AL16,$AT16,$BB16),1)),"0")</f>
        <v>10</v>
      </c>
      <c r="BF16"/>
      <c r="BG16" s="12">
        <v>182.5</v>
      </c>
      <c r="BH16" s="12">
        <v>0</v>
      </c>
      <c r="BI16" s="38">
        <f t="shared" si="5"/>
        <v>14</v>
      </c>
      <c r="BJ16" s="12">
        <f t="shared" si="6"/>
        <v>381</v>
      </c>
      <c r="BL16" s="6">
        <v>1</v>
      </c>
    </row>
    <row r="17" spans="1:64" x14ac:dyDescent="0.2">
      <c r="A17" s="6">
        <v>9</v>
      </c>
      <c r="B17" s="6" t="s">
        <v>536</v>
      </c>
      <c r="C17" s="6" t="s">
        <v>567</v>
      </c>
      <c r="D17" s="6" t="s">
        <v>537</v>
      </c>
      <c r="E17" s="6" t="s">
        <v>30</v>
      </c>
      <c r="F17" s="6" t="s">
        <v>153</v>
      </c>
      <c r="J17" s="69">
        <f t="shared" si="0"/>
        <v>0</v>
      </c>
      <c r="N17" s="70">
        <v>99</v>
      </c>
      <c r="O17" s="71">
        <v>5</v>
      </c>
      <c r="P17" s="71">
        <v>209</v>
      </c>
      <c r="Q17" s="71">
        <v>0</v>
      </c>
      <c r="R17" s="72">
        <f t="shared" si="1"/>
        <v>209</v>
      </c>
      <c r="S17" s="71">
        <v>7</v>
      </c>
      <c r="T17" s="71">
        <v>7</v>
      </c>
      <c r="U17" s="71">
        <v>4</v>
      </c>
      <c r="V17" s="73">
        <v>4</v>
      </c>
      <c r="W17" s="74">
        <v>3</v>
      </c>
      <c r="X17" s="74">
        <v>177</v>
      </c>
      <c r="Z17" s="75">
        <f t="shared" si="2"/>
        <v>177</v>
      </c>
      <c r="AA17" s="74">
        <v>6</v>
      </c>
      <c r="AB17" s="74">
        <v>6.5</v>
      </c>
      <c r="AC17" s="74">
        <v>10</v>
      </c>
      <c r="AD17" s="76">
        <v>10</v>
      </c>
      <c r="BC17" s="12">
        <f t="shared" si="3"/>
        <v>113</v>
      </c>
      <c r="BD17" s="12">
        <f t="shared" si="4"/>
        <v>386</v>
      </c>
      <c r="BE17" s="38">
        <f>IF($O$4&gt;0,(LARGE(($N17,$V17,$AD17,$AL17,$AT17,$BB17),1)),"0")</f>
        <v>99</v>
      </c>
      <c r="BF17"/>
      <c r="BG17" s="12">
        <v>0</v>
      </c>
      <c r="BH17" s="12">
        <v>0</v>
      </c>
      <c r="BI17" s="38">
        <f t="shared" si="5"/>
        <v>14</v>
      </c>
      <c r="BJ17" s="12">
        <f t="shared" si="6"/>
        <v>386</v>
      </c>
      <c r="BL17" s="6">
        <v>2</v>
      </c>
    </row>
    <row r="18" spans="1:64" x14ac:dyDescent="0.2">
      <c r="A18" s="6">
        <v>10</v>
      </c>
      <c r="B18" s="6" t="s">
        <v>293</v>
      </c>
      <c r="C18" s="6" t="s">
        <v>408</v>
      </c>
      <c r="D18" s="6" t="s">
        <v>294</v>
      </c>
      <c r="E18" s="6" t="s">
        <v>30</v>
      </c>
      <c r="F18" s="6" t="s">
        <v>156</v>
      </c>
      <c r="G18" s="68">
        <v>3</v>
      </c>
      <c r="H18" s="68">
        <v>195</v>
      </c>
      <c r="I18" s="68">
        <v>0</v>
      </c>
      <c r="J18" s="69">
        <f t="shared" si="0"/>
        <v>195</v>
      </c>
      <c r="K18" s="68">
        <v>7</v>
      </c>
      <c r="L18" s="68">
        <v>6.5</v>
      </c>
      <c r="M18" s="68">
        <v>8</v>
      </c>
      <c r="N18" s="70">
        <v>8</v>
      </c>
      <c r="O18" s="71">
        <v>5</v>
      </c>
      <c r="P18" s="71">
        <v>197</v>
      </c>
      <c r="Q18" s="71">
        <v>0</v>
      </c>
      <c r="R18" s="72">
        <f t="shared" si="1"/>
        <v>197</v>
      </c>
      <c r="S18" s="71">
        <v>6</v>
      </c>
      <c r="T18" s="71">
        <v>6.5</v>
      </c>
      <c r="U18" s="71">
        <v>8</v>
      </c>
      <c r="V18" s="73">
        <v>8</v>
      </c>
      <c r="W18" s="74">
        <v>3</v>
      </c>
      <c r="X18" s="74">
        <v>181</v>
      </c>
      <c r="Z18" s="75">
        <f t="shared" si="2"/>
        <v>181</v>
      </c>
      <c r="AA18" s="74">
        <v>6</v>
      </c>
      <c r="AB18" s="74">
        <v>7</v>
      </c>
      <c r="AC18" s="74">
        <v>8</v>
      </c>
      <c r="AD18" s="76">
        <v>8</v>
      </c>
      <c r="BC18" s="12">
        <f t="shared" si="3"/>
        <v>24</v>
      </c>
      <c r="BD18" s="12">
        <f t="shared" si="4"/>
        <v>573</v>
      </c>
      <c r="BE18" s="38">
        <f>IF($O$4&gt;0,(LARGE(($N18,$V18,$AD18,$AL18,$AT18,$BB18),1)),"0")</f>
        <v>8</v>
      </c>
      <c r="BF18"/>
      <c r="BG18" s="12">
        <v>181</v>
      </c>
      <c r="BH18" s="12">
        <v>0</v>
      </c>
      <c r="BI18" s="38">
        <f t="shared" si="5"/>
        <v>16</v>
      </c>
      <c r="BJ18" s="12">
        <f t="shared" si="6"/>
        <v>392</v>
      </c>
    </row>
    <row r="19" spans="1:64" x14ac:dyDescent="0.2">
      <c r="A19" s="6">
        <v>11</v>
      </c>
      <c r="B19" s="6" t="s">
        <v>295</v>
      </c>
      <c r="C19" s="6" t="s">
        <v>448</v>
      </c>
      <c r="D19" s="6" t="s">
        <v>296</v>
      </c>
      <c r="E19" s="6" t="s">
        <v>30</v>
      </c>
      <c r="F19" s="6" t="s">
        <v>153</v>
      </c>
      <c r="G19" s="68">
        <v>3</v>
      </c>
      <c r="H19" s="68">
        <v>186.5</v>
      </c>
      <c r="I19" s="68">
        <v>0</v>
      </c>
      <c r="J19" s="69">
        <f t="shared" si="0"/>
        <v>186.5</v>
      </c>
      <c r="K19" s="68">
        <v>6</v>
      </c>
      <c r="L19" s="68">
        <v>6</v>
      </c>
      <c r="M19" s="68">
        <v>9</v>
      </c>
      <c r="N19" s="70">
        <v>9</v>
      </c>
      <c r="R19" s="72">
        <f t="shared" si="1"/>
        <v>0</v>
      </c>
      <c r="V19" s="73">
        <v>99</v>
      </c>
      <c r="W19" s="74">
        <v>3</v>
      </c>
      <c r="X19" s="74">
        <v>180.5</v>
      </c>
      <c r="Z19" s="75">
        <f t="shared" si="2"/>
        <v>180.5</v>
      </c>
      <c r="AA19" s="74">
        <v>6</v>
      </c>
      <c r="AB19" s="74">
        <v>6.5</v>
      </c>
      <c r="AC19" s="74">
        <v>9</v>
      </c>
      <c r="AD19" s="76">
        <v>9</v>
      </c>
      <c r="BC19" s="12">
        <f t="shared" si="3"/>
        <v>117</v>
      </c>
      <c r="BD19" s="12">
        <f t="shared" si="4"/>
        <v>367</v>
      </c>
      <c r="BE19" s="38">
        <f>IF($O$4&gt;0,(LARGE(($N19,$V19,$AD19,$AL19,$AT19,$BB19),1)),"0")</f>
        <v>99</v>
      </c>
      <c r="BF19"/>
      <c r="BG19" s="12">
        <v>0</v>
      </c>
      <c r="BH19" s="12">
        <v>0</v>
      </c>
      <c r="BI19" s="38">
        <f t="shared" si="5"/>
        <v>18</v>
      </c>
      <c r="BJ19" s="12">
        <f t="shared" si="6"/>
        <v>367</v>
      </c>
    </row>
    <row r="20" spans="1:64" x14ac:dyDescent="0.2">
      <c r="A20" s="6">
        <v>12</v>
      </c>
      <c r="B20" s="6" t="s">
        <v>301</v>
      </c>
      <c r="C20" s="6" t="s">
        <v>451</v>
      </c>
      <c r="D20" s="6" t="s">
        <v>302</v>
      </c>
      <c r="E20" s="6" t="s">
        <v>30</v>
      </c>
      <c r="F20" s="6" t="s">
        <v>124</v>
      </c>
      <c r="G20" s="68">
        <v>3</v>
      </c>
      <c r="H20" s="68">
        <v>172</v>
      </c>
      <c r="I20" s="68">
        <v>0</v>
      </c>
      <c r="J20" s="69">
        <f t="shared" si="0"/>
        <v>172</v>
      </c>
      <c r="K20" s="68">
        <v>6</v>
      </c>
      <c r="L20" s="68">
        <v>6</v>
      </c>
      <c r="M20" s="68">
        <v>12</v>
      </c>
      <c r="N20" s="70">
        <v>12</v>
      </c>
      <c r="O20" s="71">
        <v>5</v>
      </c>
      <c r="P20" s="71">
        <v>181.5</v>
      </c>
      <c r="Q20" s="71">
        <v>0</v>
      </c>
      <c r="R20" s="72">
        <f t="shared" si="1"/>
        <v>181.5</v>
      </c>
      <c r="S20" s="71">
        <v>6</v>
      </c>
      <c r="T20" s="71">
        <v>6</v>
      </c>
      <c r="U20" s="71">
        <v>13</v>
      </c>
      <c r="V20" s="73">
        <v>13</v>
      </c>
      <c r="W20" s="74">
        <v>3</v>
      </c>
      <c r="X20" s="74">
        <v>183</v>
      </c>
      <c r="Z20" s="75">
        <f t="shared" si="2"/>
        <v>183</v>
      </c>
      <c r="AA20" s="74">
        <v>6</v>
      </c>
      <c r="AB20" s="74">
        <v>6.5</v>
      </c>
      <c r="AC20" s="74">
        <v>7</v>
      </c>
      <c r="AD20" s="76">
        <v>7</v>
      </c>
      <c r="BC20" s="12">
        <f t="shared" si="3"/>
        <v>32</v>
      </c>
      <c r="BD20" s="12">
        <f t="shared" si="4"/>
        <v>536.5</v>
      </c>
      <c r="BE20" s="38">
        <f>IF($O$4&gt;0,(LARGE(($N20,$V20,$AD20,$AL20,$AT20,$BB20),1)),"0")</f>
        <v>13</v>
      </c>
      <c r="BF20"/>
      <c r="BG20" s="12">
        <v>181.5</v>
      </c>
      <c r="BH20" s="12">
        <v>0</v>
      </c>
      <c r="BI20" s="38">
        <f t="shared" si="5"/>
        <v>19</v>
      </c>
      <c r="BJ20" s="12">
        <f t="shared" si="6"/>
        <v>355</v>
      </c>
    </row>
    <row r="21" spans="1:64" x14ac:dyDescent="0.2">
      <c r="A21" s="6">
        <v>13</v>
      </c>
      <c r="B21" s="6" t="s">
        <v>307</v>
      </c>
      <c r="C21" s="6" t="s">
        <v>454</v>
      </c>
      <c r="D21" s="6" t="s">
        <v>308</v>
      </c>
      <c r="E21" s="6" t="s">
        <v>30</v>
      </c>
      <c r="F21" s="6" t="s">
        <v>165</v>
      </c>
      <c r="G21" s="68">
        <v>3</v>
      </c>
      <c r="H21" s="68">
        <v>160.5</v>
      </c>
      <c r="I21" s="68">
        <v>0</v>
      </c>
      <c r="J21" s="69">
        <f t="shared" si="0"/>
        <v>160.5</v>
      </c>
      <c r="K21" s="68">
        <v>6</v>
      </c>
      <c r="L21" s="68">
        <v>6</v>
      </c>
      <c r="M21" s="68">
        <v>15</v>
      </c>
      <c r="N21" s="70">
        <v>15</v>
      </c>
      <c r="O21" s="71">
        <v>5</v>
      </c>
      <c r="P21" s="71">
        <v>172</v>
      </c>
      <c r="Q21" s="71">
        <v>0</v>
      </c>
      <c r="R21" s="72">
        <f t="shared" si="1"/>
        <v>172</v>
      </c>
      <c r="S21" s="71">
        <v>6</v>
      </c>
      <c r="T21" s="71">
        <v>6</v>
      </c>
      <c r="U21" s="71">
        <v>14</v>
      </c>
      <c r="V21" s="73">
        <v>14</v>
      </c>
      <c r="W21" s="74">
        <v>3</v>
      </c>
      <c r="X21" s="74">
        <v>155</v>
      </c>
      <c r="Z21" s="75">
        <f t="shared" si="2"/>
        <v>155</v>
      </c>
      <c r="AA21" s="74">
        <v>5</v>
      </c>
      <c r="AB21" s="74">
        <v>6</v>
      </c>
      <c r="AC21" s="74">
        <v>12</v>
      </c>
      <c r="AD21" s="76">
        <v>12</v>
      </c>
      <c r="BC21" s="12">
        <f t="shared" si="3"/>
        <v>41</v>
      </c>
      <c r="BD21" s="12">
        <f t="shared" si="4"/>
        <v>487.5</v>
      </c>
      <c r="BE21" s="38">
        <f>IF($O$4&gt;0,(LARGE(($N21,$V21,$AD21,$AL21,$AT21,$BB21),1)),"0")</f>
        <v>15</v>
      </c>
      <c r="BF21"/>
      <c r="BG21" s="12">
        <v>160.5</v>
      </c>
      <c r="BH21" s="12">
        <v>0</v>
      </c>
      <c r="BI21" s="38">
        <f t="shared" si="5"/>
        <v>26</v>
      </c>
      <c r="BJ21" s="12">
        <f t="shared" si="6"/>
        <v>327</v>
      </c>
    </row>
    <row r="22" spans="1:64" x14ac:dyDescent="0.2">
      <c r="A22" s="6">
        <v>14</v>
      </c>
      <c r="B22" s="6" t="s">
        <v>538</v>
      </c>
      <c r="C22" s="6" t="s">
        <v>568</v>
      </c>
      <c r="D22" s="6" t="s">
        <v>539</v>
      </c>
      <c r="E22" s="6" t="s">
        <v>30</v>
      </c>
      <c r="F22" s="6" t="s">
        <v>490</v>
      </c>
      <c r="J22" s="69">
        <f t="shared" si="0"/>
        <v>0</v>
      </c>
      <c r="N22" s="70">
        <v>99</v>
      </c>
      <c r="O22" s="71">
        <v>5</v>
      </c>
      <c r="P22" s="71">
        <v>195</v>
      </c>
      <c r="Q22" s="71">
        <v>0</v>
      </c>
      <c r="R22" s="72">
        <f t="shared" si="1"/>
        <v>195</v>
      </c>
      <c r="S22" s="71">
        <v>6</v>
      </c>
      <c r="T22" s="71">
        <v>6.5</v>
      </c>
      <c r="U22" s="71">
        <v>9</v>
      </c>
      <c r="V22" s="73">
        <v>9</v>
      </c>
      <c r="Z22" s="75">
        <f t="shared" si="2"/>
        <v>0</v>
      </c>
      <c r="AD22" s="76">
        <v>99</v>
      </c>
      <c r="BC22" s="12">
        <f t="shared" si="3"/>
        <v>207</v>
      </c>
      <c r="BD22" s="12">
        <f t="shared" si="4"/>
        <v>195</v>
      </c>
      <c r="BE22" s="38">
        <f>IF($O$4&gt;0,(LARGE(($N22,$V22,$AD22,$AL22,$AT22,$BB22),1)),"0")</f>
        <v>99</v>
      </c>
      <c r="BF22"/>
      <c r="BG22" s="12">
        <v>0</v>
      </c>
      <c r="BH22" s="12">
        <v>0</v>
      </c>
      <c r="BI22" s="38">
        <f t="shared" si="5"/>
        <v>108</v>
      </c>
      <c r="BJ22" s="12">
        <f t="shared" si="6"/>
        <v>195</v>
      </c>
    </row>
    <row r="23" spans="1:64" x14ac:dyDescent="0.2">
      <c r="A23" s="6">
        <v>15</v>
      </c>
      <c r="B23" s="6" t="s">
        <v>540</v>
      </c>
      <c r="C23" s="6" t="s">
        <v>569</v>
      </c>
      <c r="D23" s="6" t="s">
        <v>541</v>
      </c>
      <c r="E23" s="6" t="s">
        <v>30</v>
      </c>
      <c r="F23" s="6" t="s">
        <v>542</v>
      </c>
      <c r="J23" s="69">
        <f t="shared" si="0"/>
        <v>0</v>
      </c>
      <c r="N23" s="70">
        <v>99</v>
      </c>
      <c r="O23" s="71">
        <v>5</v>
      </c>
      <c r="P23" s="71">
        <v>189.5</v>
      </c>
      <c r="Q23" s="71">
        <v>0</v>
      </c>
      <c r="R23" s="72">
        <f t="shared" si="1"/>
        <v>189.5</v>
      </c>
      <c r="S23" s="71">
        <v>6</v>
      </c>
      <c r="T23" s="71">
        <v>6.5</v>
      </c>
      <c r="U23" s="71">
        <v>10</v>
      </c>
      <c r="V23" s="73">
        <v>10</v>
      </c>
      <c r="Z23" s="75">
        <f t="shared" si="2"/>
        <v>0</v>
      </c>
      <c r="AD23" s="76">
        <v>99</v>
      </c>
      <c r="BC23" s="12">
        <f t="shared" si="3"/>
        <v>208</v>
      </c>
      <c r="BD23" s="12">
        <f t="shared" si="4"/>
        <v>189.5</v>
      </c>
      <c r="BE23" s="38">
        <f>IF($O$4&gt;0,(LARGE(($N23,$V23,$AD23,$AL23,$AT23,$BB23),1)),"0")</f>
        <v>99</v>
      </c>
      <c r="BF23"/>
      <c r="BG23" s="12">
        <v>0</v>
      </c>
      <c r="BH23" s="12">
        <v>0</v>
      </c>
      <c r="BI23" s="38">
        <f t="shared" si="5"/>
        <v>109</v>
      </c>
      <c r="BJ23" s="12">
        <f t="shared" si="6"/>
        <v>189.5</v>
      </c>
    </row>
    <row r="24" spans="1:64" x14ac:dyDescent="0.2">
      <c r="A24" s="6">
        <v>16</v>
      </c>
      <c r="B24" s="6" t="s">
        <v>299</v>
      </c>
      <c r="C24" s="6" t="s">
        <v>450</v>
      </c>
      <c r="D24" s="6" t="s">
        <v>300</v>
      </c>
      <c r="E24" s="6" t="s">
        <v>30</v>
      </c>
      <c r="F24" s="6" t="s">
        <v>124</v>
      </c>
      <c r="G24" s="68">
        <v>3</v>
      </c>
      <c r="H24" s="68">
        <v>174.5</v>
      </c>
      <c r="I24" s="68">
        <v>0</v>
      </c>
      <c r="J24" s="69">
        <f t="shared" si="0"/>
        <v>174.5</v>
      </c>
      <c r="K24" s="68">
        <v>5</v>
      </c>
      <c r="L24" s="68">
        <v>6</v>
      </c>
      <c r="M24" s="68">
        <v>11</v>
      </c>
      <c r="N24" s="70">
        <v>11</v>
      </c>
      <c r="R24" s="72">
        <f t="shared" si="1"/>
        <v>0</v>
      </c>
      <c r="V24" s="73">
        <v>99</v>
      </c>
      <c r="Z24" s="75">
        <f t="shared" si="2"/>
        <v>0</v>
      </c>
      <c r="AD24" s="76">
        <v>99</v>
      </c>
      <c r="BC24" s="12">
        <f t="shared" si="3"/>
        <v>209</v>
      </c>
      <c r="BD24" s="12">
        <f t="shared" si="4"/>
        <v>174.5</v>
      </c>
      <c r="BE24" s="38">
        <f>IF($O$4&gt;0,(LARGE(($N24,$V24,$AD24,$AL24,$AT24,$BB24),1)),"0")</f>
        <v>99</v>
      </c>
      <c r="BF24"/>
      <c r="BG24" s="12">
        <v>0</v>
      </c>
      <c r="BH24" s="12">
        <v>0</v>
      </c>
      <c r="BI24" s="38">
        <f t="shared" si="5"/>
        <v>110</v>
      </c>
      <c r="BJ24" s="12">
        <f t="shared" si="6"/>
        <v>174.5</v>
      </c>
    </row>
    <row r="25" spans="1:64" x14ac:dyDescent="0.2">
      <c r="A25" s="6">
        <v>17</v>
      </c>
      <c r="B25" s="6" t="s">
        <v>543</v>
      </c>
      <c r="C25" s="6" t="s">
        <v>547</v>
      </c>
      <c r="D25" s="6" t="s">
        <v>544</v>
      </c>
      <c r="E25" s="6" t="s">
        <v>30</v>
      </c>
      <c r="F25" s="6" t="s">
        <v>490</v>
      </c>
      <c r="J25" s="69">
        <f t="shared" si="0"/>
        <v>0</v>
      </c>
      <c r="N25" s="70">
        <v>99</v>
      </c>
      <c r="O25" s="71">
        <v>5</v>
      </c>
      <c r="P25" s="71">
        <v>187</v>
      </c>
      <c r="Q25" s="71">
        <v>0</v>
      </c>
      <c r="R25" s="72">
        <f t="shared" si="1"/>
        <v>187</v>
      </c>
      <c r="S25" s="71">
        <v>5</v>
      </c>
      <c r="T25" s="71">
        <v>6.5</v>
      </c>
      <c r="U25" s="71">
        <v>12</v>
      </c>
      <c r="V25" s="73">
        <v>12</v>
      </c>
      <c r="Z25" s="75">
        <f t="shared" si="2"/>
        <v>0</v>
      </c>
      <c r="AD25" s="76">
        <v>99</v>
      </c>
      <c r="BC25" s="12">
        <f t="shared" si="3"/>
        <v>210</v>
      </c>
      <c r="BD25" s="12">
        <f t="shared" si="4"/>
        <v>187</v>
      </c>
      <c r="BE25" s="38">
        <f>IF($O$4&gt;0,(LARGE(($N25,$V25,$AD25,$AL25,$AT25,$BB25),1)),"0")</f>
        <v>99</v>
      </c>
      <c r="BF25"/>
      <c r="BG25" s="12">
        <v>0</v>
      </c>
      <c r="BH25" s="12">
        <v>0</v>
      </c>
      <c r="BI25" s="38">
        <f t="shared" si="5"/>
        <v>111</v>
      </c>
      <c r="BJ25" s="12">
        <f t="shared" si="6"/>
        <v>187</v>
      </c>
    </row>
    <row r="26" spans="1:64" x14ac:dyDescent="0.2">
      <c r="A26" s="6">
        <v>18</v>
      </c>
      <c r="B26" s="6" t="s">
        <v>303</v>
      </c>
      <c r="C26" s="6" t="s">
        <v>452</v>
      </c>
      <c r="D26" s="6" t="s">
        <v>304</v>
      </c>
      <c r="E26" s="6" t="s">
        <v>30</v>
      </c>
      <c r="F26" s="6" t="s">
        <v>153</v>
      </c>
      <c r="G26" s="68">
        <v>3</v>
      </c>
      <c r="H26" s="68">
        <v>165</v>
      </c>
      <c r="I26" s="68">
        <v>0</v>
      </c>
      <c r="J26" s="69">
        <f t="shared" si="0"/>
        <v>165</v>
      </c>
      <c r="K26" s="68">
        <v>6</v>
      </c>
      <c r="L26" s="68">
        <v>6</v>
      </c>
      <c r="M26" s="68">
        <v>13</v>
      </c>
      <c r="N26" s="70">
        <v>13</v>
      </c>
      <c r="R26" s="72">
        <f t="shared" si="1"/>
        <v>0</v>
      </c>
      <c r="V26" s="73">
        <v>99</v>
      </c>
      <c r="Z26" s="75">
        <f t="shared" si="2"/>
        <v>0</v>
      </c>
      <c r="AD26" s="76">
        <v>99</v>
      </c>
      <c r="BC26" s="12">
        <f t="shared" si="3"/>
        <v>211</v>
      </c>
      <c r="BD26" s="12">
        <f t="shared" si="4"/>
        <v>165</v>
      </c>
      <c r="BE26" s="38">
        <f>IF($O$4&gt;0,(LARGE(($N26,$V26,$AD26,$AL26,$AT26,$BB26),1)),"0")</f>
        <v>99</v>
      </c>
      <c r="BF26"/>
      <c r="BG26" s="12">
        <v>0</v>
      </c>
      <c r="BH26" s="12">
        <v>0</v>
      </c>
      <c r="BI26" s="38">
        <f t="shared" si="5"/>
        <v>112</v>
      </c>
      <c r="BJ26" s="12">
        <f t="shared" si="6"/>
        <v>165</v>
      </c>
    </row>
    <row r="27" spans="1:64" x14ac:dyDescent="0.2">
      <c r="A27" s="6">
        <v>19</v>
      </c>
      <c r="B27" s="6" t="s">
        <v>305</v>
      </c>
      <c r="C27" s="6" t="s">
        <v>453</v>
      </c>
      <c r="D27" s="6" t="s">
        <v>306</v>
      </c>
      <c r="E27" s="6" t="s">
        <v>30</v>
      </c>
      <c r="F27" s="6" t="s">
        <v>127</v>
      </c>
      <c r="G27" s="68">
        <v>3</v>
      </c>
      <c r="H27" s="68">
        <v>162.5</v>
      </c>
      <c r="I27" s="68">
        <v>0</v>
      </c>
      <c r="J27" s="69">
        <f t="shared" si="0"/>
        <v>162.5</v>
      </c>
      <c r="K27" s="68">
        <v>5</v>
      </c>
      <c r="L27" s="68">
        <v>6</v>
      </c>
      <c r="M27" s="68">
        <v>14</v>
      </c>
      <c r="N27" s="70">
        <v>14</v>
      </c>
      <c r="R27" s="72">
        <f t="shared" si="1"/>
        <v>0</v>
      </c>
      <c r="V27" s="73">
        <v>99</v>
      </c>
      <c r="Z27" s="75">
        <f t="shared" si="2"/>
        <v>0</v>
      </c>
      <c r="AD27" s="76">
        <v>99</v>
      </c>
      <c r="BC27" s="12">
        <f t="shared" si="3"/>
        <v>212</v>
      </c>
      <c r="BD27" s="12">
        <f t="shared" si="4"/>
        <v>162.5</v>
      </c>
      <c r="BE27" s="38">
        <f>IF($O$4&gt;0,(LARGE(($N27,$V27,$AD27,$AL27,$AT27,$BB27),1)),"0")</f>
        <v>99</v>
      </c>
      <c r="BF27"/>
      <c r="BG27" s="12">
        <v>0</v>
      </c>
      <c r="BH27" s="12">
        <v>0</v>
      </c>
      <c r="BI27" s="38">
        <f t="shared" si="5"/>
        <v>113</v>
      </c>
      <c r="BJ27" s="12">
        <f t="shared" si="6"/>
        <v>162.5</v>
      </c>
    </row>
  </sheetData>
  <sheetProtection sheet="1" objects="1" scenarios="1"/>
  <sortState xmlns:xlrd2="http://schemas.microsoft.com/office/spreadsheetml/2017/richdata2" ref="A9:XFD28">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4" priority="1" stopIfTrue="1" operator="greaterThanOrEqual">
      <formula>$BL$6</formula>
    </cfRule>
  </conditionalFormatting>
  <dataValidations count="9">
    <dataValidation type="whole" allowBlank="1" showInputMessage="1" showErrorMessage="1" sqref="O3:V3" xr:uid="{00000000-0002-0000-0500-000000000000}">
      <formula1>0</formula1>
      <formula2>99</formula2>
    </dataValidation>
    <dataValidation type="whole" operator="lessThanOrEqual" allowBlank="1" showInputMessage="1" showErrorMessage="1" sqref="BL5" xr:uid="{00000000-0002-0000-0500-000001000000}">
      <formula1>99</formula1>
    </dataValidation>
    <dataValidation type="whole" operator="lessThanOrEqual" allowBlank="1" showInputMessage="1" showErrorMessage="1" sqref="BL6" xr:uid="{00000000-0002-0000-0500-000002000000}">
      <formula1>400</formula1>
    </dataValidation>
    <dataValidation type="whole" allowBlank="1" showInputMessage="1" showErrorMessage="1" sqref="M1:N2 U1:V2 BA1:BB2 AS1:AT2 AK1:AL2 AC1:AD2 M8:N65466 AC8:AD65466 U8:V65466 AK8:AL65466 AS8:AT65466 BA8:BB65466" xr:uid="{00000000-0002-0000-0500-000003000000}">
      <formula1>0</formula1>
      <formula2>999</formula2>
    </dataValidation>
    <dataValidation type="decimal" allowBlank="1" showInputMessage="1" showErrorMessage="1" sqref="K1:L2 S1:T2 AY1:AZ2 AQ1:AR2 AI1:AJ2 AA1:AB2 K8:L65466 AA8:AB65466 S8:T65466 AI8:AJ65466 AQ8:AR65466 AY8:AZ65466" xr:uid="{00000000-0002-0000-0500-000004000000}">
      <formula1>0</formula1>
      <formula2>99</formula2>
    </dataValidation>
    <dataValidation type="decimal" allowBlank="1" showInputMessage="1" showErrorMessage="1" sqref="H1:I2 P1:Q2 AV1:AW2 AN1:AO2 AF1:AG2 X1:Y2 H8:I65466 X8:Y65466 P8:Q65466 AF8:AG65466 AN8:AO65466 AV8:AW65466" xr:uid="{00000000-0002-0000-0500-000005000000}">
      <formula1>0</formula1>
      <formula2>400</formula2>
    </dataValidation>
    <dataValidation operator="lessThanOrEqual" allowBlank="1" showInputMessage="1" showErrorMessage="1" sqref="BC9:BE27 AH8 AP8 AX8 J8:J27 J1:J2 R1:R2 AX1:AX2 AP1:AP2 AH1:AH2 Z1:Z2 BC1:BK8 BL1:BL4 BL7:BL8 Z8:Z27 R8:R27 BI9:BJ27" xr:uid="{00000000-0002-0000-0500-000006000000}"/>
    <dataValidation type="list" allowBlank="1" showInputMessage="1" showErrorMessage="1" sqref="BM1:BM2 BM9:BM65466" xr:uid="{00000000-0002-0000-0500-000007000000}">
      <formula1>"ja,nee"</formula1>
    </dataValidation>
    <dataValidation type="decimal" operator="lessThanOrEqual" allowBlank="1" showInputMessage="1" showErrorMessage="1" sqref="R28:R65466 BK9:BL27 J28:J65466 Z28:Z65466 AH9:AH65466 AP9:AP65466 AX9:AX65466 BC28:BL65466 BG9:BH27" xr:uid="{00000000-0002-0000-0500-000008000000}">
      <formula1>100</formula1>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1057"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1058"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1059"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1060"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1061"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01062"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1063"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1064"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1065"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1066"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1067"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1068"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1069"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1070"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01071"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1072"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01073"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1074"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1075"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1076"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1077"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1078"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1079"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1080"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1081"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1082"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2">
    <pageSetUpPr fitToPage="1"/>
  </sheetPr>
  <dimension ref="A1:BN21"/>
  <sheetViews>
    <sheetView workbookViewId="0">
      <pane xSplit="5" ySplit="8" topLeftCell="F9" activePane="bottomRight" state="frozen"/>
      <selection activeCell="C5" sqref="C5:E5"/>
      <selection pane="topRight" activeCell="C5" sqref="C5:E5"/>
      <selection pane="bottomLeft" activeCell="C5" sqref="C5:E5"/>
      <selection pane="bottomRight" activeCell="D22" sqref="D22"/>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hidden="1"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5.5703125" style="6"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99"/>
      <c r="B2" s="99"/>
      <c r="C2" s="99">
        <v>1</v>
      </c>
      <c r="D2" s="99">
        <f>FLOOR((C2+3)/4,1)</f>
        <v>1</v>
      </c>
      <c r="E2" s="99"/>
      <c r="F2" s="99"/>
      <c r="G2" s="67"/>
      <c r="H2" s="67">
        <v>192</v>
      </c>
      <c r="I2" s="69">
        <v>190</v>
      </c>
      <c r="J2" s="69">
        <f>H2+I2</f>
        <v>382</v>
      </c>
      <c r="K2" s="69"/>
      <c r="L2" s="69"/>
      <c r="M2" s="69"/>
      <c r="N2" s="79">
        <v>1</v>
      </c>
      <c r="O2" s="72"/>
      <c r="P2" s="72">
        <v>193</v>
      </c>
      <c r="Q2" s="72">
        <v>193</v>
      </c>
      <c r="R2" s="72">
        <f>P2+Q2</f>
        <v>386</v>
      </c>
      <c r="S2" s="72"/>
      <c r="T2" s="72"/>
      <c r="U2" s="72"/>
      <c r="V2" s="80">
        <v>2</v>
      </c>
      <c r="W2" s="75"/>
      <c r="X2" s="75">
        <v>198</v>
      </c>
      <c r="Y2" s="75">
        <v>198</v>
      </c>
      <c r="Z2" s="75">
        <f>X2+Y2</f>
        <v>396</v>
      </c>
      <c r="AA2" s="75"/>
      <c r="AB2" s="75"/>
      <c r="AC2" s="75"/>
      <c r="AD2" s="81">
        <v>3</v>
      </c>
      <c r="AE2" s="72"/>
      <c r="AF2" s="72">
        <v>177</v>
      </c>
      <c r="AG2" s="72">
        <v>177</v>
      </c>
      <c r="AH2" s="72">
        <f>AF2+AG2</f>
        <v>354</v>
      </c>
      <c r="AI2" s="72"/>
      <c r="AJ2" s="72"/>
      <c r="AK2" s="72"/>
      <c r="AL2" s="80">
        <v>4</v>
      </c>
      <c r="AM2" s="75"/>
      <c r="AN2" s="75">
        <v>178</v>
      </c>
      <c r="AO2" s="75">
        <v>178</v>
      </c>
      <c r="AP2" s="75">
        <f>AN2+AO2</f>
        <v>356</v>
      </c>
      <c r="AQ2" s="75"/>
      <c r="AR2" s="75"/>
      <c r="AS2" s="75"/>
      <c r="AT2" s="81">
        <v>5</v>
      </c>
      <c r="AU2" s="72"/>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N2" s="12"/>
    </row>
    <row r="3" spans="1:66" x14ac:dyDescent="0.2">
      <c r="A3" s="115" t="s">
        <v>9</v>
      </c>
      <c r="B3" s="116"/>
      <c r="C3" s="117" t="str">
        <f>Instellingen!B3</f>
        <v>Kring NVF</v>
      </c>
      <c r="D3" s="118"/>
      <c r="E3" s="119"/>
      <c r="F3" s="115" t="s">
        <v>43</v>
      </c>
      <c r="G3" s="120"/>
      <c r="H3" s="120"/>
      <c r="I3" s="120"/>
      <c r="J3" s="120"/>
      <c r="K3" s="120"/>
      <c r="L3" s="120"/>
      <c r="M3" s="120"/>
      <c r="N3" s="116"/>
      <c r="O3" s="121">
        <v>8</v>
      </c>
      <c r="P3" s="122"/>
      <c r="Q3" s="122"/>
      <c r="R3" s="122"/>
      <c r="S3" s="122"/>
      <c r="T3" s="122"/>
      <c r="U3" s="122"/>
      <c r="V3" s="123"/>
      <c r="W3" s="124"/>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6"/>
      <c r="BC3" s="115" t="s">
        <v>41</v>
      </c>
      <c r="BD3" s="120"/>
      <c r="BE3" s="120"/>
      <c r="BF3" s="120"/>
      <c r="BG3" s="120"/>
      <c r="BH3" s="120"/>
      <c r="BI3" s="120"/>
      <c r="BJ3" s="120"/>
      <c r="BK3" s="116"/>
      <c r="BL3" s="23">
        <f>Instellingen!B6</f>
        <v>3</v>
      </c>
      <c r="BM3" s="124"/>
      <c r="BN3" s="125"/>
    </row>
    <row r="4" spans="1:66" x14ac:dyDescent="0.2">
      <c r="A4" s="115" t="s">
        <v>10</v>
      </c>
      <c r="B4" s="116"/>
      <c r="C4" s="133" t="s">
        <v>31</v>
      </c>
      <c r="D4" s="118"/>
      <c r="E4" s="119"/>
      <c r="F4" s="115" t="s">
        <v>72</v>
      </c>
      <c r="G4" s="120"/>
      <c r="H4" s="120"/>
      <c r="I4" s="120"/>
      <c r="J4" s="120"/>
      <c r="K4" s="120"/>
      <c r="L4" s="120"/>
      <c r="M4" s="120"/>
      <c r="N4" s="116"/>
      <c r="O4" s="134">
        <f>Instellingen!B7</f>
        <v>1</v>
      </c>
      <c r="P4" s="135"/>
      <c r="Q4" s="135"/>
      <c r="R4" s="135"/>
      <c r="S4" s="135"/>
      <c r="T4" s="135"/>
      <c r="U4" s="135"/>
      <c r="V4" s="136"/>
      <c r="W4" s="127"/>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9"/>
      <c r="BC4" s="115"/>
      <c r="BD4" s="120"/>
      <c r="BE4" s="120"/>
      <c r="BF4" s="120"/>
      <c r="BG4" s="120"/>
      <c r="BH4" s="120"/>
      <c r="BI4" s="120"/>
      <c r="BJ4" s="120"/>
      <c r="BK4" s="116"/>
      <c r="BL4" s="23"/>
      <c r="BM4" s="127"/>
      <c r="BN4" s="128"/>
    </row>
    <row r="5" spans="1:66" x14ac:dyDescent="0.2">
      <c r="A5" s="115" t="s">
        <v>11</v>
      </c>
      <c r="B5" s="116"/>
      <c r="C5" s="133"/>
      <c r="D5" s="118"/>
      <c r="E5" s="119"/>
      <c r="F5" s="115" t="s">
        <v>12</v>
      </c>
      <c r="G5" s="120"/>
      <c r="H5" s="120"/>
      <c r="I5" s="120"/>
      <c r="J5" s="120"/>
      <c r="K5" s="120"/>
      <c r="L5" s="120"/>
      <c r="M5" s="120"/>
      <c r="N5" s="116"/>
      <c r="O5" s="134">
        <f>Instellingen!B5</f>
        <v>99</v>
      </c>
      <c r="P5" s="135"/>
      <c r="Q5" s="135"/>
      <c r="R5" s="135"/>
      <c r="S5" s="135"/>
      <c r="T5" s="135"/>
      <c r="U5" s="135"/>
      <c r="V5" s="136"/>
      <c r="W5" s="130"/>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2"/>
      <c r="BC5" s="115" t="s">
        <v>13</v>
      </c>
      <c r="BD5" s="120"/>
      <c r="BE5" s="120"/>
      <c r="BF5" s="120"/>
      <c r="BG5" s="120"/>
      <c r="BH5" s="120"/>
      <c r="BI5" s="120"/>
      <c r="BJ5" s="120"/>
      <c r="BK5" s="116"/>
      <c r="BL5" s="9">
        <v>2</v>
      </c>
      <c r="BM5" s="127"/>
      <c r="BN5" s="128"/>
    </row>
    <row r="6" spans="1:66" ht="12.75" customHeight="1" x14ac:dyDescent="0.2">
      <c r="A6" s="137"/>
      <c r="B6" s="137"/>
      <c r="C6" s="137"/>
      <c r="D6" s="137"/>
      <c r="E6" s="13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96" t="s">
        <v>35</v>
      </c>
      <c r="BJ6" s="97"/>
      <c r="BK6" s="98"/>
      <c r="BL6" s="33">
        <v>180</v>
      </c>
      <c r="BM6" s="127"/>
      <c r="BN6" s="128"/>
    </row>
    <row r="7" spans="1:66" ht="12.75" customHeight="1" x14ac:dyDescent="0.2">
      <c r="A7" s="139"/>
      <c r="B7" s="139"/>
      <c r="C7" s="139"/>
      <c r="D7" s="139"/>
      <c r="E7" s="140"/>
      <c r="F7" s="66" t="s">
        <v>15</v>
      </c>
      <c r="G7" s="150" t="str">
        <f>Instellingen!C36</f>
        <v>06 jun 2022</v>
      </c>
      <c r="H7" s="151"/>
      <c r="I7" s="151"/>
      <c r="J7" s="151"/>
      <c r="K7" s="151"/>
      <c r="L7" s="151"/>
      <c r="M7" s="151"/>
      <c r="N7" s="152"/>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130"/>
      <c r="BN7" s="131"/>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8" t="s">
        <v>97</v>
      </c>
      <c r="BN8" s="2" t="s">
        <v>6</v>
      </c>
    </row>
    <row r="9" spans="1:66" x14ac:dyDescent="0.2">
      <c r="A9" s="6">
        <v>1</v>
      </c>
      <c r="B9" s="6" t="s">
        <v>309</v>
      </c>
      <c r="C9" s="6" t="s">
        <v>455</v>
      </c>
      <c r="D9" s="6" t="s">
        <v>310</v>
      </c>
      <c r="E9" s="6" t="s">
        <v>31</v>
      </c>
      <c r="F9" s="6" t="s">
        <v>124</v>
      </c>
      <c r="G9" s="68">
        <v>5</v>
      </c>
      <c r="H9" s="68">
        <v>214.5</v>
      </c>
      <c r="I9" s="68">
        <v>0</v>
      </c>
      <c r="J9" s="69">
        <f t="shared" ref="J9:J21" si="0">H9+I9</f>
        <v>214.5</v>
      </c>
      <c r="K9" s="68">
        <v>6.5</v>
      </c>
      <c r="L9" s="68">
        <v>7</v>
      </c>
      <c r="M9" s="68">
        <v>1</v>
      </c>
      <c r="N9" s="70">
        <v>1</v>
      </c>
      <c r="O9" s="71">
        <v>1</v>
      </c>
      <c r="P9" s="71">
        <v>207</v>
      </c>
      <c r="Q9" s="71">
        <v>0</v>
      </c>
      <c r="R9" s="72">
        <f t="shared" ref="R9:R21" si="1">P9+Q9</f>
        <v>207</v>
      </c>
      <c r="S9" s="71">
        <v>7</v>
      </c>
      <c r="T9" s="71">
        <v>8</v>
      </c>
      <c r="U9" s="71">
        <v>1</v>
      </c>
      <c r="V9" s="73">
        <v>1</v>
      </c>
      <c r="Z9" s="75">
        <f t="shared" ref="Z9:Z21" si="2">X9+Y9</f>
        <v>0</v>
      </c>
      <c r="AD9" s="76">
        <v>99</v>
      </c>
      <c r="BC9" s="12">
        <f t="shared" ref="BC9:BC21" si="3">N9+V9+AD9+AL9+AT9+BB9</f>
        <v>101</v>
      </c>
      <c r="BD9" s="12">
        <f t="shared" ref="BD9:BD21" si="4">J9+R9+Z9+AH9+AP9+AX9</f>
        <v>421.5</v>
      </c>
      <c r="BE9" s="38">
        <f>IF($O$4&gt;0,(LARGE(($N9,$V9,$AD9,$AL9,$AT9,$BB9),1)),"0")</f>
        <v>99</v>
      </c>
      <c r="BF9"/>
      <c r="BG9" s="12">
        <v>0</v>
      </c>
      <c r="BH9" s="12">
        <v>0</v>
      </c>
      <c r="BI9" s="38">
        <f t="shared" ref="BI9:BI21" si="5">BC9-BE9-BF9</f>
        <v>2</v>
      </c>
      <c r="BJ9" s="12">
        <f t="shared" ref="BJ9:BJ21" si="6">BD9-BG9-BH9</f>
        <v>421.5</v>
      </c>
      <c r="BK9" s="6">
        <v>1</v>
      </c>
      <c r="BN9" s="6" t="s">
        <v>570</v>
      </c>
    </row>
    <row r="10" spans="1:66" x14ac:dyDescent="0.2">
      <c r="A10" s="6">
        <v>2</v>
      </c>
      <c r="B10" s="6" t="s">
        <v>311</v>
      </c>
      <c r="C10" s="6" t="s">
        <v>456</v>
      </c>
      <c r="D10" s="6" t="s">
        <v>312</v>
      </c>
      <c r="E10" s="6" t="s">
        <v>31</v>
      </c>
      <c r="F10" s="6" t="s">
        <v>124</v>
      </c>
      <c r="G10" s="68">
        <v>5</v>
      </c>
      <c r="H10" s="68">
        <v>212.5</v>
      </c>
      <c r="I10" s="68">
        <v>0</v>
      </c>
      <c r="J10" s="69">
        <f t="shared" si="0"/>
        <v>212.5</v>
      </c>
      <c r="K10" s="68">
        <v>7</v>
      </c>
      <c r="L10" s="68">
        <v>9</v>
      </c>
      <c r="M10" s="68">
        <v>2</v>
      </c>
      <c r="N10" s="70">
        <v>2</v>
      </c>
      <c r="O10" s="71">
        <v>1</v>
      </c>
      <c r="P10" s="71">
        <v>206</v>
      </c>
      <c r="Q10" s="71">
        <v>0</v>
      </c>
      <c r="R10" s="72">
        <f t="shared" si="1"/>
        <v>206</v>
      </c>
      <c r="S10" s="71">
        <v>7.5</v>
      </c>
      <c r="T10" s="71">
        <v>8</v>
      </c>
      <c r="U10" s="71">
        <v>2</v>
      </c>
      <c r="V10" s="73">
        <v>2</v>
      </c>
      <c r="Z10" s="75">
        <f t="shared" si="2"/>
        <v>0</v>
      </c>
      <c r="AD10" s="76">
        <v>99</v>
      </c>
      <c r="BC10" s="12">
        <f t="shared" si="3"/>
        <v>103</v>
      </c>
      <c r="BD10" s="12">
        <f t="shared" si="4"/>
        <v>418.5</v>
      </c>
      <c r="BE10" s="38">
        <f>IF($O$4&gt;0,(LARGE(($N10,$V10,$AD10,$AL10,$AT10,$BB10),1)),"0")</f>
        <v>99</v>
      </c>
      <c r="BF10"/>
      <c r="BG10" s="12">
        <v>0</v>
      </c>
      <c r="BH10" s="12">
        <v>0</v>
      </c>
      <c r="BI10" s="38">
        <f t="shared" si="5"/>
        <v>4</v>
      </c>
      <c r="BJ10" s="12">
        <f t="shared" si="6"/>
        <v>418.5</v>
      </c>
      <c r="BK10" s="6">
        <v>2</v>
      </c>
    </row>
    <row r="11" spans="1:66" x14ac:dyDescent="0.2">
      <c r="A11" s="6">
        <v>3</v>
      </c>
      <c r="B11" s="6" t="s">
        <v>313</v>
      </c>
      <c r="C11" s="6" t="s">
        <v>457</v>
      </c>
      <c r="D11" s="6" t="s">
        <v>314</v>
      </c>
      <c r="E11" s="6" t="s">
        <v>31</v>
      </c>
      <c r="F11" s="6" t="s">
        <v>153</v>
      </c>
      <c r="G11" s="68">
        <v>5</v>
      </c>
      <c r="H11" s="68">
        <v>205.5</v>
      </c>
      <c r="I11" s="68">
        <v>0</v>
      </c>
      <c r="J11" s="69">
        <f t="shared" si="0"/>
        <v>205.5</v>
      </c>
      <c r="K11" s="68">
        <v>7.5</v>
      </c>
      <c r="L11" s="68">
        <v>7.5</v>
      </c>
      <c r="M11" s="68">
        <v>3</v>
      </c>
      <c r="N11" s="70">
        <v>3</v>
      </c>
      <c r="R11" s="72">
        <f t="shared" si="1"/>
        <v>0</v>
      </c>
      <c r="V11" s="73">
        <v>99</v>
      </c>
      <c r="W11" s="74">
        <v>3</v>
      </c>
      <c r="X11" s="74">
        <v>191.5</v>
      </c>
      <c r="Z11" s="75">
        <f t="shared" si="2"/>
        <v>191.5</v>
      </c>
      <c r="AA11" s="74">
        <v>7</v>
      </c>
      <c r="AB11" s="74">
        <v>7</v>
      </c>
      <c r="AC11" s="74">
        <v>2</v>
      </c>
      <c r="AD11" s="76">
        <v>2</v>
      </c>
      <c r="BC11" s="12">
        <f t="shared" si="3"/>
        <v>104</v>
      </c>
      <c r="BD11" s="12">
        <f t="shared" si="4"/>
        <v>397</v>
      </c>
      <c r="BE11" s="38">
        <f>IF($O$4&gt;0,(LARGE(($N11,$V11,$AD11,$AL11,$AT11,$BB11),1)),"0")</f>
        <v>99</v>
      </c>
      <c r="BF11"/>
      <c r="BG11" s="12">
        <v>0</v>
      </c>
      <c r="BH11" s="12">
        <v>0</v>
      </c>
      <c r="BI11" s="38">
        <f t="shared" si="5"/>
        <v>5</v>
      </c>
      <c r="BJ11" s="12">
        <f t="shared" si="6"/>
        <v>397</v>
      </c>
      <c r="BK11" s="6">
        <v>3</v>
      </c>
    </row>
    <row r="12" spans="1:66" x14ac:dyDescent="0.2">
      <c r="A12" s="6">
        <v>4</v>
      </c>
      <c r="B12" s="6" t="s">
        <v>508</v>
      </c>
      <c r="C12" s="6" t="s">
        <v>556</v>
      </c>
      <c r="D12" s="6" t="s">
        <v>509</v>
      </c>
      <c r="E12" s="6" t="s">
        <v>31</v>
      </c>
      <c r="F12" s="6" t="s">
        <v>124</v>
      </c>
      <c r="J12" s="69">
        <f t="shared" si="0"/>
        <v>0</v>
      </c>
      <c r="N12" s="70">
        <v>99</v>
      </c>
      <c r="O12" s="71">
        <v>1</v>
      </c>
      <c r="P12" s="71">
        <v>187</v>
      </c>
      <c r="Q12" s="71">
        <v>0</v>
      </c>
      <c r="R12" s="72">
        <f t="shared" si="1"/>
        <v>187</v>
      </c>
      <c r="S12" s="71">
        <v>6</v>
      </c>
      <c r="T12" s="71">
        <v>6.5</v>
      </c>
      <c r="U12" s="71">
        <v>6</v>
      </c>
      <c r="V12" s="73">
        <v>6</v>
      </c>
      <c r="W12" s="74">
        <v>3</v>
      </c>
      <c r="X12" s="74">
        <v>193.5</v>
      </c>
      <c r="Z12" s="75">
        <f t="shared" si="2"/>
        <v>193.5</v>
      </c>
      <c r="AA12" s="74">
        <v>6.5</v>
      </c>
      <c r="AB12" s="74">
        <v>7</v>
      </c>
      <c r="AC12" s="74">
        <v>1</v>
      </c>
      <c r="AD12" s="76">
        <v>1</v>
      </c>
      <c r="BC12" s="12">
        <f t="shared" si="3"/>
        <v>106</v>
      </c>
      <c r="BD12" s="12">
        <f t="shared" si="4"/>
        <v>380.5</v>
      </c>
      <c r="BE12" s="38">
        <f>IF($O$4&gt;0,(LARGE(($N12,$V12,$AD12,$AL12,$AT12,$BB12),1)),"0")</f>
        <v>99</v>
      </c>
      <c r="BF12"/>
      <c r="BG12" s="12">
        <v>0</v>
      </c>
      <c r="BH12" s="12">
        <v>0</v>
      </c>
      <c r="BI12" s="38">
        <f t="shared" si="5"/>
        <v>7</v>
      </c>
      <c r="BJ12" s="12">
        <f t="shared" si="6"/>
        <v>380.5</v>
      </c>
      <c r="BK12" s="6">
        <v>4</v>
      </c>
    </row>
    <row r="13" spans="1:66" x14ac:dyDescent="0.2">
      <c r="A13" s="6">
        <v>5</v>
      </c>
      <c r="B13" s="6" t="s">
        <v>315</v>
      </c>
      <c r="C13" s="6" t="s">
        <v>458</v>
      </c>
      <c r="D13" s="6" t="s">
        <v>316</v>
      </c>
      <c r="E13" s="6" t="s">
        <v>31</v>
      </c>
      <c r="F13" s="6" t="s">
        <v>178</v>
      </c>
      <c r="G13" s="68">
        <v>5</v>
      </c>
      <c r="H13" s="68">
        <v>180.5</v>
      </c>
      <c r="I13" s="68">
        <v>0</v>
      </c>
      <c r="J13" s="69">
        <f t="shared" si="0"/>
        <v>180.5</v>
      </c>
      <c r="K13" s="68">
        <v>6</v>
      </c>
      <c r="L13" s="68">
        <v>6.5</v>
      </c>
      <c r="M13" s="68">
        <v>4</v>
      </c>
      <c r="N13" s="70">
        <v>4</v>
      </c>
      <c r="O13" s="71">
        <v>1</v>
      </c>
      <c r="P13" s="71">
        <v>203.5</v>
      </c>
      <c r="Q13" s="71">
        <v>0</v>
      </c>
      <c r="R13" s="72">
        <f t="shared" si="1"/>
        <v>203.5</v>
      </c>
      <c r="S13" s="71">
        <v>7</v>
      </c>
      <c r="T13" s="71">
        <v>6.5</v>
      </c>
      <c r="U13" s="71">
        <v>3</v>
      </c>
      <c r="V13" s="73">
        <v>3</v>
      </c>
      <c r="W13" s="74">
        <v>3</v>
      </c>
      <c r="X13" s="74">
        <v>180.5</v>
      </c>
      <c r="Z13" s="75">
        <f t="shared" si="2"/>
        <v>180.5</v>
      </c>
      <c r="AA13" s="74">
        <v>6.5</v>
      </c>
      <c r="AB13" s="74">
        <v>7</v>
      </c>
      <c r="AC13" s="74">
        <v>4</v>
      </c>
      <c r="AD13" s="76">
        <v>4</v>
      </c>
      <c r="BC13" s="12">
        <f t="shared" si="3"/>
        <v>11</v>
      </c>
      <c r="BD13" s="12">
        <f t="shared" si="4"/>
        <v>564.5</v>
      </c>
      <c r="BE13" s="38">
        <f>IF($O$4&gt;0,(LARGE(($N13,$V13,$AD13,$AL13,$AT13,$BB13),1)),"0")</f>
        <v>4</v>
      </c>
      <c r="BF13"/>
      <c r="BG13" s="12">
        <v>180.5</v>
      </c>
      <c r="BH13" s="12">
        <v>0</v>
      </c>
      <c r="BI13" s="38">
        <f t="shared" si="5"/>
        <v>7</v>
      </c>
      <c r="BJ13" s="12">
        <f t="shared" si="6"/>
        <v>384</v>
      </c>
      <c r="BK13" s="6">
        <v>5</v>
      </c>
    </row>
    <row r="14" spans="1:66" x14ac:dyDescent="0.2">
      <c r="A14" s="6">
        <v>6</v>
      </c>
      <c r="B14" s="6" t="s">
        <v>321</v>
      </c>
      <c r="C14" s="6" t="s">
        <v>461</v>
      </c>
      <c r="D14" s="6" t="s">
        <v>322</v>
      </c>
      <c r="E14" s="6" t="s">
        <v>31</v>
      </c>
      <c r="F14" s="6" t="s">
        <v>292</v>
      </c>
      <c r="G14" s="68">
        <v>5</v>
      </c>
      <c r="H14" s="68">
        <v>174</v>
      </c>
      <c r="I14" s="68">
        <v>0</v>
      </c>
      <c r="J14" s="69">
        <f t="shared" si="0"/>
        <v>174</v>
      </c>
      <c r="K14" s="68">
        <v>6</v>
      </c>
      <c r="L14" s="68">
        <v>6</v>
      </c>
      <c r="M14" s="68">
        <v>7</v>
      </c>
      <c r="N14" s="70">
        <v>7</v>
      </c>
      <c r="O14" s="71">
        <v>1</v>
      </c>
      <c r="P14" s="71">
        <v>180</v>
      </c>
      <c r="Q14" s="71">
        <v>0</v>
      </c>
      <c r="R14" s="72">
        <f t="shared" si="1"/>
        <v>180</v>
      </c>
      <c r="S14" s="71">
        <v>7</v>
      </c>
      <c r="T14" s="71">
        <v>6.5</v>
      </c>
      <c r="U14" s="71">
        <v>7</v>
      </c>
      <c r="V14" s="73">
        <v>7</v>
      </c>
      <c r="W14" s="74">
        <v>3</v>
      </c>
      <c r="X14" s="74">
        <v>182</v>
      </c>
      <c r="Z14" s="75">
        <f t="shared" si="2"/>
        <v>182</v>
      </c>
      <c r="AA14" s="74">
        <v>7</v>
      </c>
      <c r="AB14" s="74">
        <v>7.5</v>
      </c>
      <c r="AC14" s="74">
        <v>3</v>
      </c>
      <c r="AD14" s="76">
        <v>3</v>
      </c>
      <c r="BC14" s="12">
        <f t="shared" si="3"/>
        <v>17</v>
      </c>
      <c r="BD14" s="12">
        <f t="shared" si="4"/>
        <v>536</v>
      </c>
      <c r="BE14" s="38">
        <f>IF($O$4&gt;0,(LARGE(($N14,$V14,$AD14,$AL14,$AT14,$BB14),1)),"0")</f>
        <v>7</v>
      </c>
      <c r="BF14"/>
      <c r="BG14" s="12">
        <v>174</v>
      </c>
      <c r="BH14" s="12">
        <v>0</v>
      </c>
      <c r="BI14" s="38">
        <f t="shared" si="5"/>
        <v>10</v>
      </c>
      <c r="BJ14" s="12">
        <f t="shared" si="6"/>
        <v>362</v>
      </c>
      <c r="BK14" s="6">
        <v>6</v>
      </c>
      <c r="BN14" s="111" t="s">
        <v>582</v>
      </c>
    </row>
    <row r="15" spans="1:66" x14ac:dyDescent="0.2">
      <c r="A15" s="6">
        <v>7</v>
      </c>
      <c r="B15" s="6" t="s">
        <v>317</v>
      </c>
      <c r="C15" s="6" t="s">
        <v>459</v>
      </c>
      <c r="D15" s="6" t="s">
        <v>318</v>
      </c>
      <c r="E15" s="6" t="s">
        <v>31</v>
      </c>
      <c r="F15" s="6" t="s">
        <v>133</v>
      </c>
      <c r="G15" s="68">
        <v>5</v>
      </c>
      <c r="H15" s="68">
        <v>179</v>
      </c>
      <c r="I15" s="68">
        <v>0</v>
      </c>
      <c r="J15" s="69">
        <f t="shared" si="0"/>
        <v>179</v>
      </c>
      <c r="K15" s="68">
        <v>6.5</v>
      </c>
      <c r="L15" s="68">
        <v>6.5</v>
      </c>
      <c r="M15" s="68">
        <v>5</v>
      </c>
      <c r="N15" s="70">
        <v>5</v>
      </c>
      <c r="R15" s="72">
        <f t="shared" si="1"/>
        <v>0</v>
      </c>
      <c r="V15" s="73">
        <v>99</v>
      </c>
      <c r="W15" s="74">
        <v>3</v>
      </c>
      <c r="X15" s="74">
        <v>180</v>
      </c>
      <c r="Z15" s="75">
        <f t="shared" si="2"/>
        <v>180</v>
      </c>
      <c r="AA15" s="74">
        <v>6.5</v>
      </c>
      <c r="AB15" s="74">
        <v>7</v>
      </c>
      <c r="AC15" s="74">
        <v>5</v>
      </c>
      <c r="AD15" s="76">
        <v>5</v>
      </c>
      <c r="BC15" s="12">
        <f t="shared" si="3"/>
        <v>109</v>
      </c>
      <c r="BD15" s="12">
        <f t="shared" si="4"/>
        <v>359</v>
      </c>
      <c r="BE15" s="38">
        <f>IF($O$4&gt;0,(LARGE(($N15,$V15,$AD15,$AL15,$AT15,$BB15),1)),"0")</f>
        <v>99</v>
      </c>
      <c r="BF15"/>
      <c r="BG15" s="12">
        <v>0</v>
      </c>
      <c r="BH15" s="12">
        <v>0</v>
      </c>
      <c r="BI15" s="38">
        <f t="shared" si="5"/>
        <v>10</v>
      </c>
      <c r="BJ15" s="12">
        <f t="shared" si="6"/>
        <v>359</v>
      </c>
      <c r="BK15" s="6">
        <v>7</v>
      </c>
    </row>
    <row r="16" spans="1:66" x14ac:dyDescent="0.2">
      <c r="A16" s="6">
        <v>8</v>
      </c>
      <c r="B16" s="6" t="s">
        <v>319</v>
      </c>
      <c r="C16" s="6" t="s">
        <v>460</v>
      </c>
      <c r="D16" s="6" t="s">
        <v>320</v>
      </c>
      <c r="E16" s="6" t="s">
        <v>31</v>
      </c>
      <c r="F16" s="6" t="s">
        <v>159</v>
      </c>
      <c r="G16" s="68">
        <v>5</v>
      </c>
      <c r="H16" s="68">
        <v>176.5</v>
      </c>
      <c r="I16" s="68">
        <v>0</v>
      </c>
      <c r="J16" s="69">
        <f t="shared" si="0"/>
        <v>176.5</v>
      </c>
      <c r="K16" s="68">
        <v>6</v>
      </c>
      <c r="L16" s="68">
        <v>6.5</v>
      </c>
      <c r="M16" s="68">
        <v>6</v>
      </c>
      <c r="N16" s="70">
        <v>6</v>
      </c>
      <c r="O16" s="71">
        <v>1</v>
      </c>
      <c r="P16" s="71">
        <v>195.5</v>
      </c>
      <c r="Q16" s="71">
        <v>0</v>
      </c>
      <c r="R16" s="72">
        <f t="shared" si="1"/>
        <v>195.5</v>
      </c>
      <c r="S16" s="71">
        <v>7.5</v>
      </c>
      <c r="T16" s="71">
        <v>7</v>
      </c>
      <c r="U16" s="71">
        <v>5</v>
      </c>
      <c r="V16" s="73">
        <v>5</v>
      </c>
      <c r="Z16" s="75">
        <f t="shared" si="2"/>
        <v>0</v>
      </c>
      <c r="AD16" s="76">
        <v>99</v>
      </c>
      <c r="BC16" s="12">
        <f t="shared" si="3"/>
        <v>110</v>
      </c>
      <c r="BD16" s="12">
        <f t="shared" si="4"/>
        <v>372</v>
      </c>
      <c r="BE16" s="38">
        <f>IF($O$4&gt;0,(LARGE(($N16,$V16,$AD16,$AL16,$AT16,$BB16),1)),"0")</f>
        <v>99</v>
      </c>
      <c r="BF16"/>
      <c r="BG16" s="12">
        <v>0</v>
      </c>
      <c r="BH16" s="12">
        <v>0</v>
      </c>
      <c r="BI16" s="38">
        <f t="shared" si="5"/>
        <v>11</v>
      </c>
      <c r="BJ16" s="12">
        <f t="shared" si="6"/>
        <v>372</v>
      </c>
      <c r="BK16" s="6">
        <v>8</v>
      </c>
      <c r="BM16" s="6" t="s">
        <v>579</v>
      </c>
      <c r="BN16" s="111" t="s">
        <v>580</v>
      </c>
    </row>
    <row r="17" spans="1:62" x14ac:dyDescent="0.2">
      <c r="A17" s="6">
        <v>9</v>
      </c>
      <c r="B17" s="6" t="s">
        <v>325</v>
      </c>
      <c r="C17" s="6" t="s">
        <v>463</v>
      </c>
      <c r="D17" s="6" t="s">
        <v>326</v>
      </c>
      <c r="E17" s="6" t="s">
        <v>31</v>
      </c>
      <c r="F17" s="6" t="s">
        <v>292</v>
      </c>
      <c r="G17" s="68">
        <v>5</v>
      </c>
      <c r="H17" s="68">
        <v>160.5</v>
      </c>
      <c r="I17" s="68">
        <v>0</v>
      </c>
      <c r="J17" s="69">
        <f t="shared" si="0"/>
        <v>160.5</v>
      </c>
      <c r="K17" s="68">
        <v>5</v>
      </c>
      <c r="L17" s="68">
        <v>5</v>
      </c>
      <c r="M17" s="68">
        <v>9</v>
      </c>
      <c r="N17" s="70">
        <v>9</v>
      </c>
      <c r="R17" s="72">
        <f t="shared" si="1"/>
        <v>0</v>
      </c>
      <c r="V17" s="73">
        <v>99</v>
      </c>
      <c r="W17" s="74">
        <v>3</v>
      </c>
      <c r="X17" s="74">
        <v>171.5</v>
      </c>
      <c r="Z17" s="75">
        <f t="shared" si="2"/>
        <v>171.5</v>
      </c>
      <c r="AA17" s="74">
        <v>5</v>
      </c>
      <c r="AB17" s="74">
        <v>6.5</v>
      </c>
      <c r="AC17" s="74">
        <v>6</v>
      </c>
      <c r="AD17" s="76">
        <v>6</v>
      </c>
      <c r="BC17" s="12">
        <f t="shared" si="3"/>
        <v>114</v>
      </c>
      <c r="BD17" s="12">
        <f t="shared" si="4"/>
        <v>332</v>
      </c>
      <c r="BE17" s="38">
        <f>IF($O$4&gt;0,(LARGE(($N17,$V17,$AD17,$AL17,$AT17,$BB17),1)),"0")</f>
        <v>99</v>
      </c>
      <c r="BF17"/>
      <c r="BG17" s="12">
        <v>0</v>
      </c>
      <c r="BH17" s="12">
        <v>0</v>
      </c>
      <c r="BI17" s="38">
        <f t="shared" si="5"/>
        <v>15</v>
      </c>
      <c r="BJ17" s="12">
        <f t="shared" si="6"/>
        <v>332</v>
      </c>
    </row>
    <row r="18" spans="1:62" x14ac:dyDescent="0.2">
      <c r="A18" s="6">
        <v>10</v>
      </c>
      <c r="B18" s="6" t="s">
        <v>506</v>
      </c>
      <c r="C18" s="6" t="s">
        <v>555</v>
      </c>
      <c r="D18" s="6" t="s">
        <v>507</v>
      </c>
      <c r="E18" s="6" t="s">
        <v>31</v>
      </c>
      <c r="F18" s="6" t="s">
        <v>124</v>
      </c>
      <c r="J18" s="69">
        <f t="shared" si="0"/>
        <v>0</v>
      </c>
      <c r="N18" s="70">
        <v>99</v>
      </c>
      <c r="O18" s="71">
        <v>1</v>
      </c>
      <c r="P18" s="71">
        <v>201</v>
      </c>
      <c r="Q18" s="71">
        <v>0</v>
      </c>
      <c r="R18" s="72">
        <f t="shared" si="1"/>
        <v>201</v>
      </c>
      <c r="S18" s="71">
        <v>7</v>
      </c>
      <c r="T18" s="71">
        <v>7</v>
      </c>
      <c r="U18" s="71">
        <v>4</v>
      </c>
      <c r="V18" s="73">
        <v>4</v>
      </c>
      <c r="Z18" s="75">
        <f t="shared" si="2"/>
        <v>0</v>
      </c>
      <c r="AD18" s="76">
        <v>99</v>
      </c>
      <c r="BC18" s="12">
        <f t="shared" si="3"/>
        <v>202</v>
      </c>
      <c r="BD18" s="12">
        <f t="shared" si="4"/>
        <v>201</v>
      </c>
      <c r="BE18" s="38">
        <f>IF($O$4&gt;0,(LARGE(($N18,$V18,$AD18,$AL18,$AT18,$BB18),1)),"0")</f>
        <v>99</v>
      </c>
      <c r="BF18"/>
      <c r="BG18" s="12">
        <v>0</v>
      </c>
      <c r="BH18" s="12">
        <v>0</v>
      </c>
      <c r="BI18" s="38">
        <f t="shared" si="5"/>
        <v>103</v>
      </c>
      <c r="BJ18" s="12">
        <f t="shared" si="6"/>
        <v>201</v>
      </c>
    </row>
    <row r="19" spans="1:62" x14ac:dyDescent="0.2">
      <c r="A19" s="6">
        <v>11</v>
      </c>
      <c r="B19" s="6" t="s">
        <v>510</v>
      </c>
      <c r="C19" s="6" t="s">
        <v>557</v>
      </c>
      <c r="D19" s="6" t="s">
        <v>511</v>
      </c>
      <c r="E19" s="6" t="s">
        <v>31</v>
      </c>
      <c r="F19" s="6" t="s">
        <v>127</v>
      </c>
      <c r="J19" s="69">
        <f t="shared" si="0"/>
        <v>0</v>
      </c>
      <c r="N19" s="70">
        <v>99</v>
      </c>
      <c r="O19" s="71">
        <v>1</v>
      </c>
      <c r="P19" s="71">
        <v>180</v>
      </c>
      <c r="Q19" s="71">
        <v>0</v>
      </c>
      <c r="R19" s="72">
        <f t="shared" si="1"/>
        <v>180</v>
      </c>
      <c r="S19" s="71">
        <v>5.5</v>
      </c>
      <c r="T19" s="71">
        <v>6.5</v>
      </c>
      <c r="U19" s="71">
        <v>8</v>
      </c>
      <c r="V19" s="73">
        <v>8</v>
      </c>
      <c r="Z19" s="75">
        <f t="shared" si="2"/>
        <v>0</v>
      </c>
      <c r="AD19" s="76">
        <v>99</v>
      </c>
      <c r="BC19" s="12">
        <f t="shared" si="3"/>
        <v>206</v>
      </c>
      <c r="BD19" s="12">
        <f t="shared" si="4"/>
        <v>180</v>
      </c>
      <c r="BE19" s="38">
        <f>IF($O$4&gt;0,(LARGE(($N19,$V19,$AD19,$AL19,$AT19,$BB19),1)),"0")</f>
        <v>99</v>
      </c>
      <c r="BF19"/>
      <c r="BG19" s="12">
        <v>0</v>
      </c>
      <c r="BH19" s="12">
        <v>0</v>
      </c>
      <c r="BI19" s="38">
        <f t="shared" si="5"/>
        <v>107</v>
      </c>
      <c r="BJ19" s="12">
        <f t="shared" si="6"/>
        <v>180</v>
      </c>
    </row>
    <row r="20" spans="1:62" x14ac:dyDescent="0.2">
      <c r="A20" s="6">
        <v>12</v>
      </c>
      <c r="B20" s="6" t="s">
        <v>323</v>
      </c>
      <c r="C20" s="6" t="s">
        <v>462</v>
      </c>
      <c r="D20" s="6" t="s">
        <v>324</v>
      </c>
      <c r="E20" s="6" t="s">
        <v>31</v>
      </c>
      <c r="F20" s="6" t="s">
        <v>292</v>
      </c>
      <c r="G20" s="68">
        <v>5</v>
      </c>
      <c r="H20" s="68">
        <v>161</v>
      </c>
      <c r="I20" s="68">
        <v>0</v>
      </c>
      <c r="J20" s="69">
        <f t="shared" si="0"/>
        <v>161</v>
      </c>
      <c r="K20" s="68">
        <v>5</v>
      </c>
      <c r="L20" s="68">
        <v>5</v>
      </c>
      <c r="M20" s="68">
        <v>8</v>
      </c>
      <c r="N20" s="70">
        <v>8</v>
      </c>
      <c r="R20" s="72">
        <f t="shared" si="1"/>
        <v>0</v>
      </c>
      <c r="V20" s="73">
        <v>99</v>
      </c>
      <c r="Z20" s="75">
        <f t="shared" si="2"/>
        <v>0</v>
      </c>
      <c r="AD20" s="76">
        <v>99</v>
      </c>
      <c r="BC20" s="12">
        <f t="shared" si="3"/>
        <v>206</v>
      </c>
      <c r="BD20" s="12">
        <f t="shared" si="4"/>
        <v>161</v>
      </c>
      <c r="BE20" s="38">
        <f>IF($O$4&gt;0,(LARGE(($N20,$V20,$AD20,$AL20,$AT20,$BB20),1)),"0")</f>
        <v>99</v>
      </c>
      <c r="BF20"/>
      <c r="BG20" s="12">
        <v>0</v>
      </c>
      <c r="BH20" s="12">
        <v>0</v>
      </c>
      <c r="BI20" s="38">
        <f t="shared" si="5"/>
        <v>107</v>
      </c>
      <c r="BJ20" s="12">
        <f t="shared" si="6"/>
        <v>161</v>
      </c>
    </row>
    <row r="21" spans="1:62" x14ac:dyDescent="0.2">
      <c r="A21" s="6">
        <v>13</v>
      </c>
      <c r="B21" s="6" t="s">
        <v>512</v>
      </c>
      <c r="C21" s="6" t="s">
        <v>558</v>
      </c>
      <c r="D21" s="6" t="s">
        <v>513</v>
      </c>
      <c r="E21" s="6" t="s">
        <v>31</v>
      </c>
      <c r="F21" s="6" t="s">
        <v>185</v>
      </c>
      <c r="J21" s="69">
        <f t="shared" si="0"/>
        <v>0</v>
      </c>
      <c r="N21" s="70">
        <v>99</v>
      </c>
      <c r="O21" s="71">
        <v>1</v>
      </c>
      <c r="P21" s="71">
        <v>170</v>
      </c>
      <c r="Q21" s="71">
        <v>0</v>
      </c>
      <c r="R21" s="72">
        <f t="shared" si="1"/>
        <v>170</v>
      </c>
      <c r="S21" s="71">
        <v>5.5</v>
      </c>
      <c r="T21" s="71">
        <v>6</v>
      </c>
      <c r="U21" s="71">
        <v>9</v>
      </c>
      <c r="V21" s="73">
        <v>9</v>
      </c>
      <c r="Z21" s="75">
        <f t="shared" si="2"/>
        <v>0</v>
      </c>
      <c r="AD21" s="76">
        <v>99</v>
      </c>
      <c r="BC21" s="12">
        <f t="shared" si="3"/>
        <v>207</v>
      </c>
      <c r="BD21" s="12">
        <f t="shared" si="4"/>
        <v>170</v>
      </c>
      <c r="BE21" s="38">
        <f>IF($O$4&gt;0,(LARGE(($N21,$V21,$AD21,$AL21,$AT21,$BB21),1)),"0")</f>
        <v>99</v>
      </c>
      <c r="BF21"/>
      <c r="BG21" s="12">
        <v>0</v>
      </c>
      <c r="BH21" s="12">
        <v>0</v>
      </c>
      <c r="BI21" s="38">
        <f t="shared" si="5"/>
        <v>108</v>
      </c>
      <c r="BJ21" s="12">
        <f t="shared" si="6"/>
        <v>170</v>
      </c>
    </row>
  </sheetData>
  <sheetProtection sheet="1" objects="1" scenarios="1"/>
  <sortState xmlns:xlrd2="http://schemas.microsoft.com/office/spreadsheetml/2017/richdata2" ref="A9:XFD22">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56 AV9:AW65456 P9:Q65456 X9:Y65456 AF9:AG65456 AN9:AO65456">
    <cfRule type="cellIs" dxfId="3" priority="1" stopIfTrue="1" operator="greaterThanOrEqual">
      <formula>$BL$6</formula>
    </cfRule>
  </conditionalFormatting>
  <dataValidations count="9">
    <dataValidation type="list" allowBlank="1" showInputMessage="1" showErrorMessage="1" sqref="BM1:BM2 BM9:BM65456" xr:uid="{00000000-0002-0000-0600-000000000000}">
      <formula1>"ja,nee"</formula1>
    </dataValidation>
    <dataValidation operator="lessThanOrEqual" allowBlank="1" showInputMessage="1" showErrorMessage="1" sqref="Z8:Z21 AH8 AP8 AX8 BC9:BE21 J1:J2 R1:R2 AX1:AX2 AP1:AP2 AH1:AH2 Z1:Z2 BC1:BK8 BL1:BL4 BL7:BL8 R8:R21 J8:J21 BI9:BJ21" xr:uid="{00000000-0002-0000-0600-000001000000}"/>
    <dataValidation type="decimal" allowBlank="1" showInputMessage="1" showErrorMessage="1" sqref="H1:I2 P1:Q2 AV1:AW2 AN1:AO2 AF1:AG2 X1:Y2 H8:I65456 X8:Y65456 P8:Q65456 AF8:AG65456 AN8:AO65456 AV8:AW65456" xr:uid="{00000000-0002-0000-0600-000002000000}">
      <formula1>0</formula1>
      <formula2>400</formula2>
    </dataValidation>
    <dataValidation type="decimal" allowBlank="1" showInputMessage="1" showErrorMessage="1" sqref="K1:L2 S1:T2 AY1:AZ2 AQ1:AR2 AI1:AJ2 AA1:AB2 K8:L65456 AA8:AB65456 S8:T65456 AI8:AJ65456 AQ8:AR65456 AY8:AZ65456" xr:uid="{00000000-0002-0000-0600-000003000000}">
      <formula1>0</formula1>
      <formula2>99</formula2>
    </dataValidation>
    <dataValidation type="whole" allowBlank="1" showInputMessage="1" showErrorMessage="1" sqref="M1:N2 U1:V2 BA1:BB2 AS1:AT2 AK1:AL2 AC1:AD2 M8:N65456 AC8:AD65456 U8:V65456 AK8:AL65456 AS8:AT65456 BA8:BB65456" xr:uid="{00000000-0002-0000-0600-000004000000}">
      <formula1>0</formula1>
      <formula2>999</formula2>
    </dataValidation>
    <dataValidation type="whole" operator="lessThanOrEqual" allowBlank="1" showInputMessage="1" showErrorMessage="1" sqref="BL6" xr:uid="{00000000-0002-0000-0600-000005000000}">
      <formula1>400</formula1>
    </dataValidation>
    <dataValidation type="whole" operator="lessThanOrEqual" allowBlank="1" showInputMessage="1" showErrorMessage="1" sqref="BL5" xr:uid="{00000000-0002-0000-0600-000006000000}">
      <formula1>99</formula1>
    </dataValidation>
    <dataValidation type="whole" allowBlank="1" showInputMessage="1" showErrorMessage="1" sqref="O3:V3" xr:uid="{00000000-0002-0000-0600-000007000000}">
      <formula1>0</formula1>
      <formula2>99</formula2>
    </dataValidation>
    <dataValidation type="decimal" operator="lessThanOrEqual" allowBlank="1" showInputMessage="1" showErrorMessage="1" sqref="R22:R65456 BK9:BL21 J22:J65456 Z22:Z65456 AH9:AH65456 AP9:AP65456 AX9:AX65456 BC22:BL65456 BG9:BH21" xr:uid="{00000000-0002-0000-0600-000008000000}">
      <formula1>100</formula1>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2081"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2082"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2083"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2084"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2085"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02086"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2087"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2088"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2089"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2090"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2091"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2092"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2093"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2094"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02095"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2096"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02097"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2098"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2099"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2100"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2101"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2102"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2103"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2104"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2105"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2106"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0"/>
  <dimension ref="A1:BN8"/>
  <sheetViews>
    <sheetView workbookViewId="0">
      <pane xSplit="5" ySplit="8" topLeftCell="F9" activePane="bottomRight" state="frozen"/>
      <selection activeCell="B9" sqref="B9"/>
      <selection pane="topRight" activeCell="B9" sqref="B9"/>
      <selection pane="bottomLeft" activeCell="B9" sqref="B9"/>
      <selection pane="bottomRight" activeCell="BL4" sqref="BL4"/>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4.85546875" style="6" hidden="1"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103"/>
      <c r="B2" s="103"/>
      <c r="C2" s="103">
        <v>1</v>
      </c>
      <c r="D2" s="103">
        <f>FLOOR((C2+3)/4,1)</f>
        <v>1</v>
      </c>
      <c r="E2" s="103"/>
      <c r="F2" s="103"/>
      <c r="G2" s="67">
        <v>192</v>
      </c>
      <c r="H2" s="67">
        <v>192</v>
      </c>
      <c r="I2" s="69">
        <v>190</v>
      </c>
      <c r="J2" s="69">
        <f>H2+I2</f>
        <v>382</v>
      </c>
      <c r="K2" s="69"/>
      <c r="L2" s="69"/>
      <c r="M2" s="69"/>
      <c r="N2" s="79">
        <v>1</v>
      </c>
      <c r="O2" s="72">
        <v>193</v>
      </c>
      <c r="P2" s="72">
        <v>193</v>
      </c>
      <c r="Q2" s="72">
        <v>193</v>
      </c>
      <c r="R2" s="72">
        <f>P2+Q2</f>
        <v>386</v>
      </c>
      <c r="S2" s="72"/>
      <c r="T2" s="72"/>
      <c r="U2" s="72"/>
      <c r="V2" s="80">
        <v>2</v>
      </c>
      <c r="W2" s="75">
        <v>198</v>
      </c>
      <c r="X2" s="75">
        <v>198</v>
      </c>
      <c r="Y2" s="75">
        <v>198</v>
      </c>
      <c r="Z2" s="75">
        <f>X2+Y2</f>
        <v>396</v>
      </c>
      <c r="AA2" s="75"/>
      <c r="AB2" s="75"/>
      <c r="AC2" s="75"/>
      <c r="AD2" s="81">
        <v>3</v>
      </c>
      <c r="AE2" s="72">
        <v>177</v>
      </c>
      <c r="AF2" s="72">
        <v>177</v>
      </c>
      <c r="AG2" s="72">
        <v>177</v>
      </c>
      <c r="AH2" s="72">
        <f>AF2+AG2</f>
        <v>354</v>
      </c>
      <c r="AI2" s="72"/>
      <c r="AJ2" s="72"/>
      <c r="AK2" s="72"/>
      <c r="AL2" s="80">
        <v>4</v>
      </c>
      <c r="AM2" s="75">
        <v>178</v>
      </c>
      <c r="AN2" s="75">
        <v>178</v>
      </c>
      <c r="AO2" s="75">
        <v>178</v>
      </c>
      <c r="AP2" s="75">
        <f>AN2+AO2</f>
        <v>356</v>
      </c>
      <c r="AQ2" s="75"/>
      <c r="AR2" s="75"/>
      <c r="AS2" s="75"/>
      <c r="AT2" s="81">
        <v>5</v>
      </c>
      <c r="AU2" s="72">
        <v>179</v>
      </c>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M2" s="12"/>
      <c r="BN2" s="12"/>
    </row>
    <row r="3" spans="1:66" x14ac:dyDescent="0.2">
      <c r="A3" s="115" t="s">
        <v>9</v>
      </c>
      <c r="B3" s="116"/>
      <c r="C3" s="117" t="str">
        <f>Instellingen!B3</f>
        <v>Kring NVF</v>
      </c>
      <c r="D3" s="118"/>
      <c r="E3" s="119"/>
      <c r="F3" s="115"/>
      <c r="G3" s="120"/>
      <c r="H3" s="120"/>
      <c r="I3" s="120"/>
      <c r="J3" s="120"/>
      <c r="K3" s="120"/>
      <c r="L3" s="120"/>
      <c r="M3" s="120"/>
      <c r="N3" s="116"/>
      <c r="O3" s="134"/>
      <c r="P3" s="135"/>
      <c r="Q3" s="135"/>
      <c r="R3" s="135"/>
      <c r="S3" s="135"/>
      <c r="T3" s="135"/>
      <c r="U3" s="135"/>
      <c r="V3" s="136"/>
      <c r="W3" s="161"/>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3"/>
      <c r="BC3" s="115" t="s">
        <v>41</v>
      </c>
      <c r="BD3" s="120"/>
      <c r="BE3" s="120"/>
      <c r="BF3" s="120"/>
      <c r="BG3" s="120"/>
      <c r="BH3" s="120"/>
      <c r="BI3" s="120"/>
      <c r="BJ3" s="120"/>
      <c r="BK3" s="116"/>
      <c r="BL3" s="23">
        <f>Instellingen!B6</f>
        <v>3</v>
      </c>
      <c r="BM3" s="83"/>
      <c r="BN3" s="153"/>
    </row>
    <row r="4" spans="1:66" x14ac:dyDescent="0.2">
      <c r="A4" s="115" t="s">
        <v>10</v>
      </c>
      <c r="B4" s="116"/>
      <c r="C4" s="133" t="s">
        <v>51</v>
      </c>
      <c r="D4" s="118"/>
      <c r="E4" s="119"/>
      <c r="F4" s="115" t="s">
        <v>72</v>
      </c>
      <c r="G4" s="120"/>
      <c r="H4" s="120"/>
      <c r="I4" s="120"/>
      <c r="J4" s="120"/>
      <c r="K4" s="120"/>
      <c r="L4" s="120"/>
      <c r="M4" s="120"/>
      <c r="N4" s="116"/>
      <c r="O4" s="134">
        <f>Instellingen!B7</f>
        <v>1</v>
      </c>
      <c r="P4" s="135"/>
      <c r="Q4" s="135"/>
      <c r="R4" s="135"/>
      <c r="S4" s="135"/>
      <c r="T4" s="135"/>
      <c r="U4" s="135"/>
      <c r="V4" s="136"/>
      <c r="W4" s="164"/>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6"/>
      <c r="BC4" s="115"/>
      <c r="BD4" s="120"/>
      <c r="BE4" s="120"/>
      <c r="BF4" s="120"/>
      <c r="BG4" s="120"/>
      <c r="BH4" s="120"/>
      <c r="BI4" s="120"/>
      <c r="BJ4" s="120"/>
      <c r="BK4" s="116"/>
      <c r="BL4" s="23"/>
      <c r="BM4" s="84"/>
      <c r="BN4" s="154"/>
    </row>
    <row r="5" spans="1:66" x14ac:dyDescent="0.2">
      <c r="A5" s="115" t="s">
        <v>11</v>
      </c>
      <c r="B5" s="116"/>
      <c r="C5" s="117"/>
      <c r="D5" s="118"/>
      <c r="E5" s="119"/>
      <c r="F5" s="115" t="s">
        <v>12</v>
      </c>
      <c r="G5" s="120"/>
      <c r="H5" s="120"/>
      <c r="I5" s="120"/>
      <c r="J5" s="120"/>
      <c r="K5" s="120"/>
      <c r="L5" s="120"/>
      <c r="M5" s="120"/>
      <c r="N5" s="116"/>
      <c r="O5" s="134">
        <f>Instellingen!B5</f>
        <v>99</v>
      </c>
      <c r="P5" s="135"/>
      <c r="Q5" s="135"/>
      <c r="R5" s="135"/>
      <c r="S5" s="135"/>
      <c r="T5" s="135"/>
      <c r="U5" s="135"/>
      <c r="V5" s="136"/>
      <c r="W5" s="167"/>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9"/>
      <c r="BC5" s="115"/>
      <c r="BD5" s="120"/>
      <c r="BE5" s="120"/>
      <c r="BF5" s="120"/>
      <c r="BG5" s="120"/>
      <c r="BH5" s="120"/>
      <c r="BI5" s="120"/>
      <c r="BJ5" s="120"/>
      <c r="BK5" s="116"/>
      <c r="BL5" s="23"/>
      <c r="BM5" s="84"/>
      <c r="BN5" s="154"/>
    </row>
    <row r="6" spans="1:66" ht="12.75" customHeight="1" x14ac:dyDescent="0.2">
      <c r="A6" s="156"/>
      <c r="B6" s="157"/>
      <c r="C6" s="157"/>
      <c r="D6" s="157"/>
      <c r="E6" s="15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100"/>
      <c r="BJ6" s="101"/>
      <c r="BK6" s="102"/>
      <c r="BL6" s="82"/>
      <c r="BM6" s="84"/>
      <c r="BN6" s="154"/>
    </row>
    <row r="7" spans="1:66" ht="12.75" customHeight="1" x14ac:dyDescent="0.2">
      <c r="A7" s="159"/>
      <c r="B7" s="159"/>
      <c r="C7" s="159"/>
      <c r="D7" s="159"/>
      <c r="E7" s="160"/>
      <c r="F7" s="66" t="s">
        <v>15</v>
      </c>
      <c r="G7" s="150" t="str">
        <f>Instellingen!C36</f>
        <v>06 jun 2022</v>
      </c>
      <c r="H7" s="142"/>
      <c r="I7" s="142"/>
      <c r="J7" s="142"/>
      <c r="K7" s="142"/>
      <c r="L7" s="142"/>
      <c r="M7" s="142"/>
      <c r="N7" s="143"/>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85"/>
      <c r="BN7" s="155"/>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34"/>
      <c r="BN8" s="2" t="s">
        <v>6</v>
      </c>
    </row>
  </sheetData>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s>
  <dataValidations count="14">
    <dataValidation operator="lessThanOrEqual" allowBlank="1" showInputMessage="1" showErrorMessage="1" error="De waarde is maximaal 200" sqref="AM1:AM2 AU1:AU2 AE1:AE2 AM8:AM65536 AE8:AE65536 AU8:AU65536" xr:uid="{00000000-0002-0000-0700-000000000000}"/>
    <dataValidation operator="lessThanOrEqual" allowBlank="1" showInputMessage="1" showErrorMessage="1" sqref="W1:W3 W8:W65536" xr:uid="{00000000-0002-0000-0700-000001000000}"/>
    <dataValidation type="whole" operator="lessThan" allowBlank="1" showInputMessage="1" showErrorMessage="1" sqref="O3" xr:uid="{00000000-0002-0000-0700-000002000000}">
      <formula1>99</formula1>
    </dataValidation>
    <dataValidation type="whole" operator="lessThanOrEqual" allowBlank="1" showInputMessage="1" showErrorMessage="1" sqref="O5" xr:uid="{00000000-0002-0000-0700-000003000000}">
      <formula1>999</formula1>
    </dataValidation>
    <dataValidation type="whole" operator="lessThanOrEqual" allowBlank="1" showInputMessage="1" showErrorMessage="1" error="De waarde is maximaal 200" sqref="AN2:AO2 AV2:AW2 AF2:AG2 AN8:AO65536 AF8:AG65536 AV8:AW65536" xr:uid="{00000000-0002-0000-0700-000004000000}">
      <formula1>340</formula1>
    </dataValidation>
    <dataValidation type="whole" operator="lessThan" allowBlank="1" showInputMessage="1" showErrorMessage="1" sqref="U2 U8:U65536" xr:uid="{00000000-0002-0000-0700-000005000000}">
      <formula1>999</formula1>
    </dataValidation>
    <dataValidation type="whole" operator="lessThanOrEqual" allowBlank="1" showInputMessage="1" showErrorMessage="1" sqref="X8:Z65536 X2:Z2 P2:Q2 P8:Q65536" xr:uid="{00000000-0002-0000-0700-000006000000}">
      <formula1>340</formula1>
    </dataValidation>
    <dataValidation type="whole" operator="lessThan" allowBlank="1" showInputMessage="1" showErrorMessage="1" sqref="BL6:BM6" xr:uid="{00000000-0002-0000-0700-000007000000}">
      <formula1>340</formula1>
    </dataValidation>
    <dataValidation type="whole" operator="lessThan" allowBlank="1" showInputMessage="1" showErrorMessage="1" sqref="BL5:BM5" xr:uid="{00000000-0002-0000-0700-000008000000}">
      <formula1>9</formula1>
    </dataValidation>
    <dataValidation type="whole" allowBlank="1" showInputMessage="1" showErrorMessage="1" sqref="BL4:BM4" xr:uid="{00000000-0002-0000-0700-000009000000}">
      <formula1>1</formula1>
      <formula2>2</formula2>
    </dataValidation>
    <dataValidation type="whole" allowBlank="1" showInputMessage="1" showErrorMessage="1" sqref="BL3:BM3 O4" xr:uid="{00000000-0002-0000-0700-00000A000000}">
      <formula1>1</formula1>
      <formula2>4</formula2>
    </dataValidation>
    <dataValidation operator="lessThan" allowBlank="1" showInputMessage="1" showErrorMessage="1" error="De waarde is maximaal 500" sqref="R8:T8 AA8:AB8 AI8:AJ8 AQ8:AR8 AY8:AZ8 H8:L8" xr:uid="{00000000-0002-0000-0700-00000B000000}"/>
    <dataValidation type="whole" operator="lessThan" allowBlank="1" showInputMessage="1" showErrorMessage="1" error="De waarde is maximaal 200" sqref="BB2 AL2 AT2 AL8:AL65536 AT8:AT65536 BB8:BB65536 V8:V65536 N8:N65536 AD8:AD65536" xr:uid="{00000000-0002-0000-0700-00000C000000}">
      <formula1>200</formula1>
    </dataValidation>
    <dataValidation type="whole" operator="lessThan" allowBlank="1" showInputMessage="1" showErrorMessage="1" error="De waarde is maximaal 500" sqref="H9:L65536 R9:T65536 AP9:AR65536 AX9:AZ65536 AA9:AB65536 AH9:AJ65536" xr:uid="{00000000-0002-0000-0700-00000D000000}">
      <formula1>500</formula1>
    </dataValidation>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4369"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14370"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14371"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14372"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14373"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14374" r:id="rId9" name="Button 6">
              <controlPr defaultSize="0" print="0" autoFill="0" autoPict="0" macro="[0]!verbergen">
                <anchor moveWithCells="1" sizeWithCells="1">
                  <from>
                    <xdr:col>65</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14375"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14376"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14377"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14378" r:id="rId13" name="Button 10">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14379" r:id="rId14" name="Button 11">
              <controlPr defaultSize="0" print="0" autoFill="0" autoPict="0" macro="[0]!Sort_Totaal_Punten">
                <anchor moveWithCells="1" sizeWithCells="1">
                  <from>
                    <xdr:col>61</xdr:col>
                    <xdr:colOff>9525</xdr:colOff>
                    <xdr:row>7</xdr:row>
                    <xdr:rowOff>28575</xdr:rowOff>
                  </from>
                  <to>
                    <xdr:col>61</xdr:col>
                    <xdr:colOff>381000</xdr:colOff>
                    <xdr:row>8</xdr:row>
                    <xdr:rowOff>0</xdr:rowOff>
                  </to>
                </anchor>
              </controlPr>
            </control>
          </mc:Choice>
        </mc:AlternateContent>
        <mc:AlternateContent xmlns:mc="http://schemas.openxmlformats.org/markup-compatibility/2006">
          <mc:Choice Requires="x14">
            <control shapeId="314380" r:id="rId15" name="Button 12">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14381" r:id="rId16" name="Button 13">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14382" r:id="rId17" name="Button 14">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14383" r:id="rId18" name="Button 15">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14384" r:id="rId19" name="Button 16">
              <controlPr defaultSize="0" print="0" autoFill="0" autoPict="0" macro="[0]!Kopieren">
                <anchor moveWithCells="1" sizeWithCells="1">
                  <from>
                    <xdr:col>2</xdr:col>
                    <xdr:colOff>657225</xdr:colOff>
                    <xdr:row>5</xdr:row>
                    <xdr:rowOff>0</xdr:rowOff>
                  </from>
                  <to>
                    <xdr:col>5</xdr:col>
                    <xdr:colOff>0</xdr:colOff>
                    <xdr:row>6</xdr:row>
                    <xdr:rowOff>152400</xdr:rowOff>
                  </to>
                </anchor>
              </controlPr>
            </control>
          </mc:Choice>
        </mc:AlternateContent>
        <mc:AlternateContent xmlns:mc="http://schemas.openxmlformats.org/markup-compatibility/2006">
          <mc:Choice Requires="x14">
            <control shapeId="314385" r:id="rId20" name="Button 17">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14386" r:id="rId21" name="Button 18">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14387" r:id="rId22" name="Button 19">
              <controlPr defaultSize="0" print="0" autoFill="0" autoPict="0" macro="[0]!Verberg_Ex_Aequo_3">
                <anchor moveWithCells="1" sizeWithCells="1">
                  <from>
                    <xdr:col>26</xdr:col>
                    <xdr:colOff>19050</xdr:colOff>
                    <xdr:row>7</xdr:row>
                    <xdr:rowOff>9525</xdr:rowOff>
                  </from>
                  <to>
                    <xdr:col>27</xdr:col>
                    <xdr:colOff>190500</xdr:colOff>
                    <xdr:row>8</xdr:row>
                    <xdr:rowOff>0</xdr:rowOff>
                  </to>
                </anchor>
              </controlPr>
            </control>
          </mc:Choice>
        </mc:AlternateContent>
        <mc:AlternateContent xmlns:mc="http://schemas.openxmlformats.org/markup-compatibility/2006">
          <mc:Choice Requires="x14">
            <control shapeId="314388" r:id="rId23" name="Button 20">
              <controlPr defaultSize="0" print="0" autoFill="0" autoPict="0" macro="[0]!Verberg_Ex_Aequo_4">
                <anchor moveWithCells="1" sizeWithCells="1">
                  <from>
                    <xdr:col>30</xdr:col>
                    <xdr:colOff>0</xdr:colOff>
                    <xdr:row>7</xdr:row>
                    <xdr:rowOff>9525</xdr:rowOff>
                  </from>
                  <to>
                    <xdr:col>35</xdr:col>
                    <xdr:colOff>190500</xdr:colOff>
                    <xdr:row>8</xdr:row>
                    <xdr:rowOff>0</xdr:rowOff>
                  </to>
                </anchor>
              </controlPr>
            </control>
          </mc:Choice>
        </mc:AlternateContent>
        <mc:AlternateContent xmlns:mc="http://schemas.openxmlformats.org/markup-compatibility/2006">
          <mc:Choice Requires="x14">
            <control shapeId="314389" r:id="rId24" name="Button 21">
              <controlPr defaultSize="0" print="0" autoFill="0" autoPict="0" macro="[0]!Verberg_Ex_Aequo_5">
                <anchor moveWithCells="1" sizeWithCells="1">
                  <from>
                    <xdr:col>38</xdr:col>
                    <xdr:colOff>0</xdr:colOff>
                    <xdr:row>7</xdr:row>
                    <xdr:rowOff>9525</xdr:rowOff>
                  </from>
                  <to>
                    <xdr:col>43</xdr:col>
                    <xdr:colOff>190500</xdr:colOff>
                    <xdr:row>8</xdr:row>
                    <xdr:rowOff>0</xdr:rowOff>
                  </to>
                </anchor>
              </controlPr>
            </control>
          </mc:Choice>
        </mc:AlternateContent>
        <mc:AlternateContent xmlns:mc="http://schemas.openxmlformats.org/markup-compatibility/2006">
          <mc:Choice Requires="x14">
            <control shapeId="314390" r:id="rId25" name="Button 22">
              <controlPr defaultSize="0" print="0" autoFill="0" autoPict="0" macro="[0]!Verberg_Ex_Aequo_6">
                <anchor moveWithCells="1" sizeWithCells="1">
                  <from>
                    <xdr:col>46</xdr:col>
                    <xdr:colOff>0</xdr:colOff>
                    <xdr:row>7</xdr:row>
                    <xdr:rowOff>9525</xdr:rowOff>
                  </from>
                  <to>
                    <xdr:col>51</xdr:col>
                    <xdr:colOff>190500</xdr:colOff>
                    <xdr:row>8</xdr:row>
                    <xdr:rowOff>0</xdr:rowOff>
                  </to>
                </anchor>
              </controlPr>
            </control>
          </mc:Choice>
        </mc:AlternateContent>
        <mc:AlternateContent xmlns:mc="http://schemas.openxmlformats.org/markup-compatibility/2006">
          <mc:Choice Requires="x14">
            <control shapeId="314391" r:id="rId26" name="Button 23">
              <controlPr defaultSize="0" print="0" autoFill="0" autoPict="0" macro="[0]!Sort_Pl_Punten_4">
                <anchor moveWithCells="1" sizeWithCells="1">
                  <from>
                    <xdr:col>30</xdr:col>
                    <xdr:colOff>0</xdr:colOff>
                    <xdr:row>7</xdr:row>
                    <xdr:rowOff>28575</xdr:rowOff>
                  </from>
                  <to>
                    <xdr:col>38</xdr:col>
                    <xdr:colOff>0</xdr:colOff>
                    <xdr:row>8</xdr:row>
                    <xdr:rowOff>0</xdr:rowOff>
                  </to>
                </anchor>
              </controlPr>
            </control>
          </mc:Choice>
        </mc:AlternateContent>
        <mc:AlternateContent xmlns:mc="http://schemas.openxmlformats.org/markup-compatibility/2006">
          <mc:Choice Requires="x14">
            <control shapeId="314392" r:id="rId27" name="Button 24">
              <controlPr defaultSize="0" print="0" autoFill="0" autoPict="0" macro="[0]!Sort_Pl_Punten_5">
                <anchor moveWithCells="1" sizeWithCells="1">
                  <from>
                    <xdr:col>38</xdr:col>
                    <xdr:colOff>0</xdr:colOff>
                    <xdr:row>7</xdr:row>
                    <xdr:rowOff>28575</xdr:rowOff>
                  </from>
                  <to>
                    <xdr:col>46</xdr:col>
                    <xdr:colOff>0</xdr:colOff>
                    <xdr:row>8</xdr:row>
                    <xdr:rowOff>0</xdr:rowOff>
                  </to>
                </anchor>
              </controlPr>
            </control>
          </mc:Choice>
        </mc:AlternateContent>
        <mc:AlternateContent xmlns:mc="http://schemas.openxmlformats.org/markup-compatibility/2006">
          <mc:Choice Requires="x14">
            <control shapeId="314393" r:id="rId28" name="Button 25">
              <controlPr defaultSize="0" print="0" autoFill="0" autoPict="0" macro="[0]!Sort_Pl_Punten_6">
                <anchor moveWithCells="1" sizeWithCells="1">
                  <from>
                    <xdr:col>46</xdr:col>
                    <xdr:colOff>0</xdr:colOff>
                    <xdr:row>7</xdr:row>
                    <xdr:rowOff>28575</xdr:rowOff>
                  </from>
                  <to>
                    <xdr:col>46</xdr:col>
                    <xdr:colOff>0</xdr:colOff>
                    <xdr:row>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3">
    <pageSetUpPr fitToPage="1"/>
  </sheetPr>
  <dimension ref="A1:BN32"/>
  <sheetViews>
    <sheetView workbookViewId="0">
      <pane xSplit="5" ySplit="8" topLeftCell="G9" activePane="bottomRight" state="frozen"/>
      <selection activeCell="C5" sqref="C5:E5"/>
      <selection pane="topRight" activeCell="C5" sqref="C5:E5"/>
      <selection pane="bottomLeft" activeCell="C5" sqref="C5:E5"/>
      <selection pane="bottomRight" activeCell="BN23" sqref="BN23"/>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hidden="1" customWidth="1"/>
    <col min="6" max="6" width="18.7109375" style="6" customWidth="1"/>
    <col min="7" max="7" width="2.7109375" style="68" customWidth="1"/>
    <col min="8" max="8" width="5.7109375" style="68" customWidth="1"/>
    <col min="9" max="9" width="5.7109375" style="68" hidden="1" customWidth="1"/>
    <col min="10" max="10" width="5.7109375" style="69" hidden="1" customWidth="1"/>
    <col min="11" max="12" width="3.7109375" style="68" customWidth="1"/>
    <col min="13" max="13" width="3" style="68" customWidth="1"/>
    <col min="14" max="14" width="3.85546875" style="70" customWidth="1"/>
    <col min="15" max="15" width="2.7109375" style="71" customWidth="1"/>
    <col min="16" max="16" width="5.7109375" style="71" customWidth="1"/>
    <col min="17" max="17" width="5.7109375" style="71" hidden="1" customWidth="1"/>
    <col min="18" max="18" width="5.7109375" style="72" hidden="1" customWidth="1"/>
    <col min="19" max="20" width="3.7109375" style="71" customWidth="1"/>
    <col min="21" max="21" width="3" style="71" customWidth="1"/>
    <col min="22" max="22" width="3.85546875" style="73" customWidth="1"/>
    <col min="23" max="23" width="2.7109375" style="74" customWidth="1"/>
    <col min="24" max="24" width="5.7109375" style="74" customWidth="1"/>
    <col min="25" max="25" width="5.7109375" style="74" hidden="1" customWidth="1"/>
    <col min="26" max="26" width="5.7109375" style="75" hidden="1" customWidth="1"/>
    <col min="27" max="28" width="3.7109375" style="74" customWidth="1"/>
    <col min="29" max="29" width="3" style="74" customWidth="1"/>
    <col min="30" max="30" width="3.85546875" style="76" customWidth="1"/>
    <col min="31" max="31" width="2.7109375" style="71" hidden="1" customWidth="1"/>
    <col min="32" max="33" width="5.7109375" style="71" hidden="1" customWidth="1"/>
    <col min="34" max="34" width="5.7109375" style="72" hidden="1" customWidth="1"/>
    <col min="35" max="36" width="3.7109375" style="71" hidden="1" customWidth="1"/>
    <col min="37" max="37" width="3" style="71" hidden="1" customWidth="1"/>
    <col min="38" max="38" width="3.85546875" style="73" hidden="1" customWidth="1"/>
    <col min="39" max="39" width="2.7109375" style="74" hidden="1" customWidth="1"/>
    <col min="40" max="41" width="5.7109375" style="74" hidden="1" customWidth="1"/>
    <col min="42" max="42" width="5.7109375" style="75" hidden="1" customWidth="1"/>
    <col min="43" max="44" width="3.7109375" style="74" hidden="1" customWidth="1"/>
    <col min="45" max="45" width="3" style="74" hidden="1" customWidth="1"/>
    <col min="46" max="46" width="3.85546875" style="76" hidden="1" customWidth="1"/>
    <col min="47" max="47" width="2.7109375" style="71" hidden="1" customWidth="1"/>
    <col min="48" max="49" width="5.7109375" style="71" hidden="1" customWidth="1"/>
    <col min="50" max="50" width="5.7109375" style="72" hidden="1" customWidth="1"/>
    <col min="51" max="52" width="3.7109375" style="71" hidden="1" customWidth="1"/>
    <col min="53" max="53" width="3" style="71" hidden="1" customWidth="1"/>
    <col min="54" max="54" width="3.85546875" style="71" hidden="1" customWidth="1"/>
    <col min="55" max="55" width="5.28515625" style="12" customWidth="1"/>
    <col min="56" max="56" width="6.140625" style="12" hidden="1" customWidth="1"/>
    <col min="57" max="57" width="5.28515625" style="12" customWidth="1"/>
    <col min="58" max="58" width="5.28515625" style="12" hidden="1" customWidth="1"/>
    <col min="59" max="60" width="6" style="12" hidden="1" customWidth="1"/>
    <col min="61" max="61" width="6" style="12" customWidth="1"/>
    <col min="62" max="62" width="6" style="12" hidden="1" customWidth="1"/>
    <col min="63" max="63" width="4" style="6" customWidth="1"/>
    <col min="64" max="64" width="4.85546875" style="6" customWidth="1"/>
    <col min="65" max="65" width="5.5703125" style="6" customWidth="1"/>
    <col min="66" max="66" width="17.28515625" style="6" customWidth="1"/>
    <col min="67" max="16384" width="9.140625" style="12"/>
  </cols>
  <sheetData>
    <row r="1" spans="1:66" x14ac:dyDescent="0.2">
      <c r="A1" s="112" t="s">
        <v>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4"/>
    </row>
    <row r="2" spans="1:66" ht="12.75" hidden="1" customHeight="1" x14ac:dyDescent="0.2">
      <c r="A2" s="99"/>
      <c r="B2" s="99"/>
      <c r="C2" s="99">
        <v>1</v>
      </c>
      <c r="D2" s="99">
        <f>FLOOR((C2+3)/4,1)</f>
        <v>1</v>
      </c>
      <c r="E2" s="99"/>
      <c r="F2" s="99"/>
      <c r="G2" s="67"/>
      <c r="H2" s="67">
        <v>192</v>
      </c>
      <c r="I2" s="69">
        <v>190</v>
      </c>
      <c r="J2" s="69">
        <f>H2+I2</f>
        <v>382</v>
      </c>
      <c r="K2" s="69"/>
      <c r="L2" s="69"/>
      <c r="M2" s="69"/>
      <c r="N2" s="79">
        <v>1</v>
      </c>
      <c r="O2" s="72"/>
      <c r="P2" s="72">
        <v>193</v>
      </c>
      <c r="Q2" s="72">
        <v>193</v>
      </c>
      <c r="R2" s="72">
        <f>P2+Q2</f>
        <v>386</v>
      </c>
      <c r="S2" s="72"/>
      <c r="T2" s="72"/>
      <c r="U2" s="72"/>
      <c r="V2" s="80">
        <v>2</v>
      </c>
      <c r="W2" s="75"/>
      <c r="X2" s="75">
        <v>198</v>
      </c>
      <c r="Y2" s="75">
        <v>198</v>
      </c>
      <c r="Z2" s="75">
        <f>X2+Y2</f>
        <v>396</v>
      </c>
      <c r="AA2" s="75"/>
      <c r="AB2" s="75"/>
      <c r="AC2" s="75"/>
      <c r="AD2" s="81">
        <v>3</v>
      </c>
      <c r="AE2" s="72"/>
      <c r="AF2" s="72">
        <v>177</v>
      </c>
      <c r="AG2" s="72">
        <v>177</v>
      </c>
      <c r="AH2" s="72">
        <f>AF2+AG2</f>
        <v>354</v>
      </c>
      <c r="AI2" s="72"/>
      <c r="AJ2" s="72"/>
      <c r="AK2" s="72"/>
      <c r="AL2" s="80">
        <v>4</v>
      </c>
      <c r="AM2" s="75"/>
      <c r="AN2" s="75">
        <v>178</v>
      </c>
      <c r="AO2" s="75">
        <v>178</v>
      </c>
      <c r="AP2" s="75">
        <f>AN2+AO2</f>
        <v>356</v>
      </c>
      <c r="AQ2" s="75"/>
      <c r="AR2" s="75"/>
      <c r="AS2" s="75"/>
      <c r="AT2" s="81">
        <v>5</v>
      </c>
      <c r="AU2" s="72"/>
      <c r="AV2" s="72">
        <v>179</v>
      </c>
      <c r="AW2" s="72">
        <v>179</v>
      </c>
      <c r="AX2" s="72">
        <f>AV2+AW2</f>
        <v>358</v>
      </c>
      <c r="AY2" s="72"/>
      <c r="AZ2" s="72"/>
      <c r="BA2" s="72"/>
      <c r="BB2" s="72">
        <v>6</v>
      </c>
      <c r="BC2" s="12">
        <f>N2+V2+AD2+AL2+AT2+BB2</f>
        <v>21</v>
      </c>
      <c r="BD2" s="12">
        <f>J2+R2+Z2+AH2+AP2+AX2</f>
        <v>2232</v>
      </c>
      <c r="BE2" s="38">
        <f>IF($O$4&gt;0,(LARGE(($N2,$V2,$AD2,$AL2,$AT2,$BB2),1)),"0")</f>
        <v>6</v>
      </c>
      <c r="BF2" s="38">
        <f>IF($O$4&gt;0,(LARGE(($N2,$V2,$AD2,$AL2,$AT2,$BB2),2)),"0")</f>
        <v>5</v>
      </c>
      <c r="BG2" s="12">
        <v>354</v>
      </c>
      <c r="BH2" s="12">
        <v>354</v>
      </c>
      <c r="BI2" s="38">
        <f>BC2-BE2-BF2</f>
        <v>10</v>
      </c>
      <c r="BJ2" s="12">
        <f>BD2-BG2-BH2</f>
        <v>1524</v>
      </c>
      <c r="BK2" s="12"/>
      <c r="BL2" s="12"/>
      <c r="BN2" s="12"/>
    </row>
    <row r="3" spans="1:66" x14ac:dyDescent="0.2">
      <c r="A3" s="115" t="s">
        <v>9</v>
      </c>
      <c r="B3" s="116"/>
      <c r="C3" s="117" t="str">
        <f>Instellingen!B3</f>
        <v>Kring NVF</v>
      </c>
      <c r="D3" s="118"/>
      <c r="E3" s="119"/>
      <c r="F3" s="115" t="s">
        <v>43</v>
      </c>
      <c r="G3" s="120"/>
      <c r="H3" s="120"/>
      <c r="I3" s="120"/>
      <c r="J3" s="120"/>
      <c r="K3" s="120"/>
      <c r="L3" s="120"/>
      <c r="M3" s="120"/>
      <c r="N3" s="116"/>
      <c r="O3" s="121">
        <v>7</v>
      </c>
      <c r="P3" s="122"/>
      <c r="Q3" s="122"/>
      <c r="R3" s="122"/>
      <c r="S3" s="122"/>
      <c r="T3" s="122"/>
      <c r="U3" s="122"/>
      <c r="V3" s="123"/>
      <c r="W3" s="124"/>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6"/>
      <c r="BC3" s="115" t="s">
        <v>41</v>
      </c>
      <c r="BD3" s="120"/>
      <c r="BE3" s="120"/>
      <c r="BF3" s="120"/>
      <c r="BG3" s="120"/>
      <c r="BH3" s="120"/>
      <c r="BI3" s="120"/>
      <c r="BJ3" s="120"/>
      <c r="BK3" s="116"/>
      <c r="BL3" s="23">
        <f>Instellingen!B6</f>
        <v>3</v>
      </c>
      <c r="BM3" s="124"/>
      <c r="BN3" s="125"/>
    </row>
    <row r="4" spans="1:66" x14ac:dyDescent="0.2">
      <c r="A4" s="115" t="s">
        <v>10</v>
      </c>
      <c r="B4" s="116"/>
      <c r="C4" s="133" t="s">
        <v>32</v>
      </c>
      <c r="D4" s="118"/>
      <c r="E4" s="119"/>
      <c r="F4" s="115" t="s">
        <v>72</v>
      </c>
      <c r="G4" s="120"/>
      <c r="H4" s="120"/>
      <c r="I4" s="120"/>
      <c r="J4" s="120"/>
      <c r="K4" s="120"/>
      <c r="L4" s="120"/>
      <c r="M4" s="120"/>
      <c r="N4" s="116"/>
      <c r="O4" s="134">
        <f>Instellingen!B7</f>
        <v>1</v>
      </c>
      <c r="P4" s="135"/>
      <c r="Q4" s="135"/>
      <c r="R4" s="135"/>
      <c r="S4" s="135"/>
      <c r="T4" s="135"/>
      <c r="U4" s="135"/>
      <c r="V4" s="136"/>
      <c r="W4" s="127"/>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9"/>
      <c r="BC4" s="115"/>
      <c r="BD4" s="120"/>
      <c r="BE4" s="120"/>
      <c r="BF4" s="120"/>
      <c r="BG4" s="120"/>
      <c r="BH4" s="120"/>
      <c r="BI4" s="120"/>
      <c r="BJ4" s="120"/>
      <c r="BK4" s="116"/>
      <c r="BL4" s="23"/>
      <c r="BM4" s="127"/>
      <c r="BN4" s="128"/>
    </row>
    <row r="5" spans="1:66" x14ac:dyDescent="0.2">
      <c r="A5" s="115" t="s">
        <v>11</v>
      </c>
      <c r="B5" s="116"/>
      <c r="C5" s="133"/>
      <c r="D5" s="118"/>
      <c r="E5" s="119"/>
      <c r="F5" s="115" t="s">
        <v>12</v>
      </c>
      <c r="G5" s="120"/>
      <c r="H5" s="120"/>
      <c r="I5" s="120"/>
      <c r="J5" s="120"/>
      <c r="K5" s="120"/>
      <c r="L5" s="120"/>
      <c r="M5" s="120"/>
      <c r="N5" s="116"/>
      <c r="O5" s="134">
        <f>Instellingen!B5</f>
        <v>99</v>
      </c>
      <c r="P5" s="135"/>
      <c r="Q5" s="135"/>
      <c r="R5" s="135"/>
      <c r="S5" s="135"/>
      <c r="T5" s="135"/>
      <c r="U5" s="135"/>
      <c r="V5" s="136"/>
      <c r="W5" s="130"/>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2"/>
      <c r="BC5" s="115" t="s">
        <v>13</v>
      </c>
      <c r="BD5" s="120"/>
      <c r="BE5" s="120"/>
      <c r="BF5" s="120"/>
      <c r="BG5" s="120"/>
      <c r="BH5" s="120"/>
      <c r="BI5" s="120"/>
      <c r="BJ5" s="120"/>
      <c r="BK5" s="116"/>
      <c r="BL5" s="9">
        <v>2</v>
      </c>
      <c r="BM5" s="127"/>
      <c r="BN5" s="128"/>
    </row>
    <row r="6" spans="1:66" ht="12.75" customHeight="1" x14ac:dyDescent="0.2">
      <c r="A6" s="137"/>
      <c r="B6" s="137"/>
      <c r="C6" s="137"/>
      <c r="D6" s="137"/>
      <c r="E6" s="138"/>
      <c r="F6" s="66" t="s">
        <v>14</v>
      </c>
      <c r="G6" s="141" t="str">
        <f>Instellingen!B36</f>
        <v>Hattem</v>
      </c>
      <c r="H6" s="142"/>
      <c r="I6" s="142"/>
      <c r="J6" s="142"/>
      <c r="K6" s="142"/>
      <c r="L6" s="142"/>
      <c r="M6" s="142"/>
      <c r="N6" s="143"/>
      <c r="O6" s="144" t="str">
        <f>Instellingen!B37</f>
        <v>Ermelo</v>
      </c>
      <c r="P6" s="145"/>
      <c r="Q6" s="145"/>
      <c r="R6" s="145"/>
      <c r="S6" s="145"/>
      <c r="T6" s="145"/>
      <c r="U6" s="145"/>
      <c r="V6" s="146"/>
      <c r="W6" s="147" t="str">
        <f>Instellingen!B38</f>
        <v>Nunspeet</v>
      </c>
      <c r="X6" s="148"/>
      <c r="Y6" s="148"/>
      <c r="Z6" s="148"/>
      <c r="AA6" s="148"/>
      <c r="AB6" s="148"/>
      <c r="AC6" s="148"/>
      <c r="AD6" s="149"/>
      <c r="AE6" s="144">
        <f>Instellingen!B39</f>
        <v>0</v>
      </c>
      <c r="AF6" s="145"/>
      <c r="AG6" s="145"/>
      <c r="AH6" s="145"/>
      <c r="AI6" s="145"/>
      <c r="AJ6" s="145"/>
      <c r="AK6" s="145"/>
      <c r="AL6" s="146"/>
      <c r="AM6" s="147">
        <f>Instellingen!B40</f>
        <v>0</v>
      </c>
      <c r="AN6" s="148"/>
      <c r="AO6" s="148"/>
      <c r="AP6" s="148"/>
      <c r="AQ6" s="148"/>
      <c r="AR6" s="148"/>
      <c r="AS6" s="148"/>
      <c r="AT6" s="149"/>
      <c r="AU6" s="144">
        <f>Instellingen!B41</f>
        <v>0</v>
      </c>
      <c r="AV6" s="145"/>
      <c r="AW6" s="145"/>
      <c r="AX6" s="145"/>
      <c r="AY6" s="145"/>
      <c r="AZ6" s="145"/>
      <c r="BA6" s="145"/>
      <c r="BB6" s="146"/>
      <c r="BC6" s="115" t="s">
        <v>34</v>
      </c>
      <c r="BD6" s="120"/>
      <c r="BE6" s="120"/>
      <c r="BF6" s="120"/>
      <c r="BG6" s="120"/>
      <c r="BH6" s="116"/>
      <c r="BI6" s="96" t="s">
        <v>35</v>
      </c>
      <c r="BJ6" s="97"/>
      <c r="BK6" s="98"/>
      <c r="BL6" s="33">
        <v>210</v>
      </c>
      <c r="BM6" s="127"/>
      <c r="BN6" s="128"/>
    </row>
    <row r="7" spans="1:66" ht="12.75" customHeight="1" x14ac:dyDescent="0.2">
      <c r="A7" s="139"/>
      <c r="B7" s="139"/>
      <c r="C7" s="139"/>
      <c r="D7" s="139"/>
      <c r="E7" s="140"/>
      <c r="F7" s="66" t="s">
        <v>15</v>
      </c>
      <c r="G7" s="150" t="str">
        <f>Instellingen!C36</f>
        <v>06 jun 2022</v>
      </c>
      <c r="H7" s="151"/>
      <c r="I7" s="151"/>
      <c r="J7" s="151"/>
      <c r="K7" s="151"/>
      <c r="L7" s="151"/>
      <c r="M7" s="151"/>
      <c r="N7" s="152"/>
      <c r="O7" s="144" t="str">
        <f>Instellingen!C37</f>
        <v>18 jun 2022</v>
      </c>
      <c r="P7" s="145"/>
      <c r="Q7" s="145"/>
      <c r="R7" s="145"/>
      <c r="S7" s="145"/>
      <c r="T7" s="145"/>
      <c r="U7" s="145"/>
      <c r="V7" s="146"/>
      <c r="W7" s="147" t="str">
        <f>Instellingen!C38</f>
        <v>02 jul 2022</v>
      </c>
      <c r="X7" s="148"/>
      <c r="Y7" s="148"/>
      <c r="Z7" s="148"/>
      <c r="AA7" s="148"/>
      <c r="AB7" s="148"/>
      <c r="AC7" s="148"/>
      <c r="AD7" s="149"/>
      <c r="AE7" s="144" t="str">
        <f>Instellingen!C39</f>
        <v xml:space="preserve"> </v>
      </c>
      <c r="AF7" s="145"/>
      <c r="AG7" s="145"/>
      <c r="AH7" s="145"/>
      <c r="AI7" s="145"/>
      <c r="AJ7" s="145"/>
      <c r="AK7" s="145"/>
      <c r="AL7" s="146"/>
      <c r="AM7" s="147" t="str">
        <f>Instellingen!C40</f>
        <v xml:space="preserve"> </v>
      </c>
      <c r="AN7" s="148"/>
      <c r="AO7" s="148"/>
      <c r="AP7" s="148"/>
      <c r="AQ7" s="148"/>
      <c r="AR7" s="148"/>
      <c r="AS7" s="148"/>
      <c r="AT7" s="149"/>
      <c r="AU7" s="144" t="str">
        <f>Instellingen!C41</f>
        <v xml:space="preserve"> </v>
      </c>
      <c r="AV7" s="145"/>
      <c r="AW7" s="145"/>
      <c r="AX7" s="145"/>
      <c r="AY7" s="145"/>
      <c r="AZ7" s="145"/>
      <c r="BA7" s="145"/>
      <c r="BB7" s="146"/>
      <c r="BC7" s="77" t="s">
        <v>71</v>
      </c>
      <c r="BD7" s="5" t="s">
        <v>71</v>
      </c>
      <c r="BE7" s="11" t="s">
        <v>69</v>
      </c>
      <c r="BF7" s="11" t="s">
        <v>69</v>
      </c>
      <c r="BG7" s="11" t="s">
        <v>69</v>
      </c>
      <c r="BH7" s="11" t="s">
        <v>69</v>
      </c>
      <c r="BI7" s="37" t="s">
        <v>70</v>
      </c>
      <c r="BJ7" s="35" t="s">
        <v>70</v>
      </c>
      <c r="BK7" s="13"/>
      <c r="BL7" s="5"/>
      <c r="BM7" s="130"/>
      <c r="BN7" s="131"/>
    </row>
    <row r="8" spans="1:66" ht="25.5" customHeight="1" x14ac:dyDescent="0.2">
      <c r="A8" s="2" t="s">
        <v>19</v>
      </c>
      <c r="B8" s="2" t="s">
        <v>7</v>
      </c>
      <c r="C8" s="2" t="s">
        <v>0</v>
      </c>
      <c r="D8" s="2" t="s">
        <v>1</v>
      </c>
      <c r="E8" s="2" t="s">
        <v>100</v>
      </c>
      <c r="F8" s="66" t="s">
        <v>3</v>
      </c>
      <c r="G8" s="8" t="s">
        <v>95</v>
      </c>
      <c r="H8" s="8" t="s">
        <v>38</v>
      </c>
      <c r="I8" s="8" t="s">
        <v>36</v>
      </c>
      <c r="J8" s="8" t="s">
        <v>37</v>
      </c>
      <c r="K8" s="8" t="s">
        <v>73</v>
      </c>
      <c r="L8" s="8" t="s">
        <v>74</v>
      </c>
      <c r="M8" s="2" t="s">
        <v>5</v>
      </c>
      <c r="N8" s="66" t="s">
        <v>16</v>
      </c>
      <c r="O8" s="8" t="s">
        <v>95</v>
      </c>
      <c r="P8" s="8" t="s">
        <v>38</v>
      </c>
      <c r="Q8" s="8" t="s">
        <v>36</v>
      </c>
      <c r="R8" s="8" t="s">
        <v>39</v>
      </c>
      <c r="S8" s="8" t="s">
        <v>73</v>
      </c>
      <c r="T8" s="8" t="s">
        <v>74</v>
      </c>
      <c r="U8" s="2" t="s">
        <v>5</v>
      </c>
      <c r="V8" s="66" t="s">
        <v>16</v>
      </c>
      <c r="W8" s="8" t="s">
        <v>95</v>
      </c>
      <c r="X8" s="8" t="s">
        <v>38</v>
      </c>
      <c r="Y8" s="8" t="s">
        <v>40</v>
      </c>
      <c r="Z8" s="8" t="s">
        <v>39</v>
      </c>
      <c r="AA8" s="8" t="s">
        <v>73</v>
      </c>
      <c r="AB8" s="8" t="s">
        <v>74</v>
      </c>
      <c r="AC8" s="2" t="s">
        <v>5</v>
      </c>
      <c r="AD8" s="66" t="s">
        <v>16</v>
      </c>
      <c r="AE8" s="8" t="s">
        <v>95</v>
      </c>
      <c r="AF8" s="8" t="s">
        <v>38</v>
      </c>
      <c r="AG8" s="8" t="s">
        <v>36</v>
      </c>
      <c r="AH8" s="8" t="s">
        <v>39</v>
      </c>
      <c r="AI8" s="8" t="s">
        <v>73</v>
      </c>
      <c r="AJ8" s="8" t="s">
        <v>74</v>
      </c>
      <c r="AK8" s="2" t="s">
        <v>5</v>
      </c>
      <c r="AL8" s="66" t="s">
        <v>16</v>
      </c>
      <c r="AM8" s="8" t="s">
        <v>95</v>
      </c>
      <c r="AN8" s="8" t="s">
        <v>38</v>
      </c>
      <c r="AO8" s="8" t="s">
        <v>36</v>
      </c>
      <c r="AP8" s="8" t="s">
        <v>39</v>
      </c>
      <c r="AQ8" s="8" t="s">
        <v>73</v>
      </c>
      <c r="AR8" s="8" t="s">
        <v>74</v>
      </c>
      <c r="AS8" s="2" t="s">
        <v>5</v>
      </c>
      <c r="AT8" s="66" t="s">
        <v>16</v>
      </c>
      <c r="AU8" s="8" t="s">
        <v>95</v>
      </c>
      <c r="AV8" s="8" t="s">
        <v>38</v>
      </c>
      <c r="AW8" s="8" t="s">
        <v>36</v>
      </c>
      <c r="AX8" s="8" t="s">
        <v>39</v>
      </c>
      <c r="AY8" s="8" t="s">
        <v>73</v>
      </c>
      <c r="AZ8" s="8" t="s">
        <v>74</v>
      </c>
      <c r="BA8" s="2" t="s">
        <v>5</v>
      </c>
      <c r="BB8" s="2" t="s">
        <v>16</v>
      </c>
      <c r="BC8" s="78" t="s">
        <v>23</v>
      </c>
      <c r="BD8" s="34" t="s">
        <v>4</v>
      </c>
      <c r="BE8" s="36" t="s">
        <v>23</v>
      </c>
      <c r="BF8" s="36" t="s">
        <v>23</v>
      </c>
      <c r="BG8" s="34" t="s">
        <v>4</v>
      </c>
      <c r="BH8" s="34" t="s">
        <v>4</v>
      </c>
      <c r="BI8" s="34" t="s">
        <v>23</v>
      </c>
      <c r="BJ8" s="34" t="s">
        <v>4</v>
      </c>
      <c r="BK8" s="34" t="s">
        <v>17</v>
      </c>
      <c r="BL8" s="34" t="s">
        <v>18</v>
      </c>
      <c r="BM8" s="8" t="s">
        <v>97</v>
      </c>
      <c r="BN8" s="2" t="s">
        <v>6</v>
      </c>
    </row>
    <row r="9" spans="1:66" x14ac:dyDescent="0.2">
      <c r="A9" s="6">
        <v>1</v>
      </c>
      <c r="B9" s="6" t="s">
        <v>331</v>
      </c>
      <c r="C9" s="6" t="s">
        <v>465</v>
      </c>
      <c r="D9" s="6" t="s">
        <v>332</v>
      </c>
      <c r="E9" s="6" t="s">
        <v>32</v>
      </c>
      <c r="F9" s="6" t="s">
        <v>133</v>
      </c>
      <c r="G9" s="68">
        <v>1</v>
      </c>
      <c r="H9" s="68">
        <v>230.5</v>
      </c>
      <c r="I9" s="68">
        <v>0</v>
      </c>
      <c r="J9" s="69">
        <f t="shared" ref="J9:J32" si="0">H9+I9</f>
        <v>230.5</v>
      </c>
      <c r="K9" s="68">
        <v>6.5</v>
      </c>
      <c r="L9" s="68">
        <v>6.5</v>
      </c>
      <c r="M9" s="68">
        <v>3</v>
      </c>
      <c r="N9" s="70">
        <v>3</v>
      </c>
      <c r="O9" s="71">
        <v>1</v>
      </c>
      <c r="P9" s="71">
        <v>246</v>
      </c>
      <c r="Q9" s="71">
        <v>0</v>
      </c>
      <c r="R9" s="72">
        <f t="shared" ref="R9:R32" si="1">P9+Q9</f>
        <v>246</v>
      </c>
      <c r="S9" s="71">
        <v>7.5</v>
      </c>
      <c r="T9" s="71">
        <v>7.5</v>
      </c>
      <c r="U9" s="71">
        <v>1</v>
      </c>
      <c r="V9" s="73">
        <v>1</v>
      </c>
      <c r="W9" s="74">
        <v>3</v>
      </c>
      <c r="X9" s="74">
        <v>240.5</v>
      </c>
      <c r="Z9" s="75">
        <f t="shared" ref="Z9:Z32" si="2">X9+Y9</f>
        <v>240.5</v>
      </c>
      <c r="AA9" s="74">
        <v>6.5</v>
      </c>
      <c r="AB9" s="74">
        <v>7</v>
      </c>
      <c r="AC9" s="74">
        <v>1</v>
      </c>
      <c r="AD9" s="76">
        <v>1</v>
      </c>
      <c r="BC9" s="12">
        <f t="shared" ref="BC9:BC32" si="3">N9+V9+AD9+AL9+AT9+BB9</f>
        <v>5</v>
      </c>
      <c r="BD9" s="12">
        <f t="shared" ref="BD9:BD32" si="4">J9+R9+Z9+AH9+AP9+AX9</f>
        <v>717</v>
      </c>
      <c r="BE9" s="38">
        <f>IF($O$4&gt;0,(LARGE(($N9,$V9,$AD9,$AL9,$AT9,$BB9),1)),"0")</f>
        <v>3</v>
      </c>
      <c r="BF9"/>
      <c r="BG9" s="12">
        <v>230.5</v>
      </c>
      <c r="BH9" s="12">
        <v>0</v>
      </c>
      <c r="BI9" s="38">
        <f t="shared" ref="BI9:BI32" si="5">BC9-BE9-BF9</f>
        <v>2</v>
      </c>
      <c r="BJ9" s="12">
        <f t="shared" ref="BJ9:BJ32" si="6">BD9-BG9-BH9</f>
        <v>486.5</v>
      </c>
      <c r="BK9" s="6">
        <v>1</v>
      </c>
      <c r="BN9" s="6" t="s">
        <v>570</v>
      </c>
    </row>
    <row r="10" spans="1:66" x14ac:dyDescent="0.2">
      <c r="A10" s="6">
        <v>2</v>
      </c>
      <c r="B10" s="6" t="s">
        <v>327</v>
      </c>
      <c r="C10" s="6" t="s">
        <v>464</v>
      </c>
      <c r="D10" s="6" t="s">
        <v>328</v>
      </c>
      <c r="E10" s="6" t="s">
        <v>32</v>
      </c>
      <c r="F10" s="6" t="s">
        <v>153</v>
      </c>
      <c r="G10" s="68">
        <v>1</v>
      </c>
      <c r="H10" s="68">
        <v>241.5</v>
      </c>
      <c r="I10" s="68">
        <v>0</v>
      </c>
      <c r="J10" s="69">
        <f t="shared" si="0"/>
        <v>241.5</v>
      </c>
      <c r="K10" s="68">
        <v>6.5</v>
      </c>
      <c r="L10" s="68">
        <v>7</v>
      </c>
      <c r="M10" s="68">
        <v>1</v>
      </c>
      <c r="N10" s="70">
        <v>1</v>
      </c>
      <c r="O10" s="71">
        <v>1</v>
      </c>
      <c r="P10" s="71">
        <v>232</v>
      </c>
      <c r="Q10" s="71">
        <v>0</v>
      </c>
      <c r="R10" s="72">
        <f t="shared" si="1"/>
        <v>232</v>
      </c>
      <c r="S10" s="71">
        <v>7</v>
      </c>
      <c r="T10" s="71">
        <v>7</v>
      </c>
      <c r="U10" s="71">
        <v>2</v>
      </c>
      <c r="V10" s="73">
        <v>2</v>
      </c>
      <c r="W10" s="74">
        <v>3</v>
      </c>
      <c r="X10" s="74">
        <v>237.5</v>
      </c>
      <c r="Z10" s="75">
        <f t="shared" si="2"/>
        <v>237.5</v>
      </c>
      <c r="AA10" s="74">
        <v>7</v>
      </c>
      <c r="AB10" s="74">
        <v>7</v>
      </c>
      <c r="AC10" s="74">
        <v>3</v>
      </c>
      <c r="AD10" s="76">
        <v>3</v>
      </c>
      <c r="BC10" s="12">
        <f t="shared" si="3"/>
        <v>6</v>
      </c>
      <c r="BD10" s="12">
        <f t="shared" si="4"/>
        <v>711</v>
      </c>
      <c r="BE10" s="38">
        <f>IF($O$4&gt;0,(LARGE(($N10,$V10,$AD10,$AL10,$AT10,$BB10),1)),"0")</f>
        <v>3</v>
      </c>
      <c r="BF10"/>
      <c r="BG10" s="12">
        <v>237.5</v>
      </c>
      <c r="BH10" s="12">
        <v>0</v>
      </c>
      <c r="BI10" s="38">
        <f t="shared" si="5"/>
        <v>3</v>
      </c>
      <c r="BJ10" s="12">
        <f t="shared" si="6"/>
        <v>473.5</v>
      </c>
      <c r="BK10" s="6">
        <v>2</v>
      </c>
    </row>
    <row r="11" spans="1:66" x14ac:dyDescent="0.2">
      <c r="A11" s="6">
        <v>3</v>
      </c>
      <c r="B11" s="6" t="s">
        <v>333</v>
      </c>
      <c r="C11" s="6" t="s">
        <v>466</v>
      </c>
      <c r="D11" s="6" t="s">
        <v>334</v>
      </c>
      <c r="E11" s="6" t="s">
        <v>32</v>
      </c>
      <c r="F11" s="6" t="s">
        <v>124</v>
      </c>
      <c r="G11" s="68">
        <v>1</v>
      </c>
      <c r="H11" s="68">
        <v>226</v>
      </c>
      <c r="I11" s="68">
        <v>0</v>
      </c>
      <c r="J11" s="69">
        <f t="shared" si="0"/>
        <v>226</v>
      </c>
      <c r="K11" s="68">
        <v>7</v>
      </c>
      <c r="L11" s="68">
        <v>6.5</v>
      </c>
      <c r="M11" s="68">
        <v>4</v>
      </c>
      <c r="N11" s="70">
        <v>4</v>
      </c>
      <c r="O11" s="71">
        <v>1</v>
      </c>
      <c r="P11" s="71">
        <v>223</v>
      </c>
      <c r="Q11" s="71">
        <v>0</v>
      </c>
      <c r="R11" s="72">
        <f t="shared" si="1"/>
        <v>223</v>
      </c>
      <c r="S11" s="71">
        <v>6.5</v>
      </c>
      <c r="T11" s="71">
        <v>6.5</v>
      </c>
      <c r="U11" s="71">
        <v>7</v>
      </c>
      <c r="V11" s="73">
        <v>7</v>
      </c>
      <c r="W11" s="74">
        <v>3</v>
      </c>
      <c r="X11" s="74">
        <v>238</v>
      </c>
      <c r="Z11" s="75">
        <f t="shared" si="2"/>
        <v>238</v>
      </c>
      <c r="AA11" s="74">
        <v>6.5</v>
      </c>
      <c r="AB11" s="74">
        <v>7</v>
      </c>
      <c r="AC11" s="74">
        <v>2</v>
      </c>
      <c r="AD11" s="76">
        <v>2</v>
      </c>
      <c r="BC11" s="12">
        <f t="shared" si="3"/>
        <v>13</v>
      </c>
      <c r="BD11" s="12">
        <f t="shared" si="4"/>
        <v>687</v>
      </c>
      <c r="BE11" s="38">
        <f>IF($O$4&gt;0,(LARGE(($N11,$V11,$AD11,$AL11,$AT11,$BB11),1)),"0")</f>
        <v>7</v>
      </c>
      <c r="BF11"/>
      <c r="BG11" s="12">
        <v>223</v>
      </c>
      <c r="BH11" s="12">
        <v>0</v>
      </c>
      <c r="BI11" s="38">
        <f t="shared" si="5"/>
        <v>6</v>
      </c>
      <c r="BJ11" s="12">
        <f t="shared" si="6"/>
        <v>464</v>
      </c>
      <c r="BK11" s="6">
        <v>3</v>
      </c>
      <c r="BN11" s="111" t="s">
        <v>581</v>
      </c>
    </row>
    <row r="12" spans="1:66" x14ac:dyDescent="0.2">
      <c r="A12" s="6">
        <v>4</v>
      </c>
      <c r="B12" s="6" t="s">
        <v>329</v>
      </c>
      <c r="C12" s="6" t="s">
        <v>455</v>
      </c>
      <c r="D12" s="6" t="s">
        <v>330</v>
      </c>
      <c r="E12" s="6" t="s">
        <v>32</v>
      </c>
      <c r="F12" s="6" t="s">
        <v>124</v>
      </c>
      <c r="G12" s="68">
        <v>1</v>
      </c>
      <c r="H12" s="68">
        <v>236</v>
      </c>
      <c r="I12" s="68">
        <v>0</v>
      </c>
      <c r="J12" s="69">
        <f t="shared" si="0"/>
        <v>236</v>
      </c>
      <c r="K12" s="68">
        <v>7.5</v>
      </c>
      <c r="L12" s="68">
        <v>7</v>
      </c>
      <c r="M12" s="68">
        <v>2</v>
      </c>
      <c r="N12" s="70">
        <v>2</v>
      </c>
      <c r="O12" s="71">
        <v>1</v>
      </c>
      <c r="P12" s="71">
        <v>226.5</v>
      </c>
      <c r="Q12" s="71">
        <v>0</v>
      </c>
      <c r="R12" s="72">
        <f t="shared" si="1"/>
        <v>226.5</v>
      </c>
      <c r="S12" s="71">
        <v>6</v>
      </c>
      <c r="T12" s="71">
        <v>6.5</v>
      </c>
      <c r="U12" s="71">
        <v>4</v>
      </c>
      <c r="V12" s="73">
        <v>4</v>
      </c>
      <c r="W12" s="74">
        <v>3</v>
      </c>
      <c r="X12" s="74">
        <v>231.5</v>
      </c>
      <c r="Z12" s="75">
        <f t="shared" si="2"/>
        <v>231.5</v>
      </c>
      <c r="AA12" s="74">
        <v>6.5</v>
      </c>
      <c r="AB12" s="74">
        <v>7</v>
      </c>
      <c r="AC12" s="74">
        <v>4</v>
      </c>
      <c r="AD12" s="76">
        <v>4</v>
      </c>
      <c r="BC12" s="12">
        <f t="shared" si="3"/>
        <v>10</v>
      </c>
      <c r="BD12" s="12">
        <f t="shared" si="4"/>
        <v>694</v>
      </c>
      <c r="BE12" s="38">
        <f>IF($O$4&gt;0,(LARGE(($N12,$V12,$AD12,$AL12,$AT12,$BB12),1)),"0")</f>
        <v>4</v>
      </c>
      <c r="BF12"/>
      <c r="BG12" s="12">
        <v>226.5</v>
      </c>
      <c r="BH12" s="12">
        <v>0</v>
      </c>
      <c r="BI12" s="38">
        <f t="shared" si="5"/>
        <v>6</v>
      </c>
      <c r="BJ12" s="12">
        <f t="shared" si="6"/>
        <v>467.5</v>
      </c>
      <c r="BK12" s="6">
        <v>4</v>
      </c>
      <c r="BN12" s="111" t="s">
        <v>583</v>
      </c>
    </row>
    <row r="13" spans="1:66" x14ac:dyDescent="0.2">
      <c r="A13" s="6">
        <v>5</v>
      </c>
      <c r="B13" s="6" t="s">
        <v>335</v>
      </c>
      <c r="C13" s="6" t="s">
        <v>455</v>
      </c>
      <c r="D13" s="6" t="s">
        <v>336</v>
      </c>
      <c r="E13" s="6" t="s">
        <v>32</v>
      </c>
      <c r="F13" s="6" t="s">
        <v>124</v>
      </c>
      <c r="G13" s="68">
        <v>1</v>
      </c>
      <c r="H13" s="68">
        <v>223</v>
      </c>
      <c r="I13" s="68">
        <v>0</v>
      </c>
      <c r="J13" s="69">
        <f t="shared" si="0"/>
        <v>223</v>
      </c>
      <c r="K13" s="68">
        <v>7</v>
      </c>
      <c r="L13" s="68">
        <v>6.5</v>
      </c>
      <c r="M13" s="68">
        <v>5</v>
      </c>
      <c r="N13" s="70">
        <v>5</v>
      </c>
      <c r="O13" s="71">
        <v>1</v>
      </c>
      <c r="P13" s="71">
        <v>0</v>
      </c>
      <c r="Q13" s="71">
        <v>0</v>
      </c>
      <c r="R13" s="72">
        <f t="shared" si="1"/>
        <v>0</v>
      </c>
      <c r="U13" s="71">
        <v>18</v>
      </c>
      <c r="V13" s="73">
        <v>90</v>
      </c>
      <c r="W13" s="74">
        <v>3</v>
      </c>
      <c r="X13" s="74">
        <v>231.5</v>
      </c>
      <c r="Z13" s="75">
        <f t="shared" si="2"/>
        <v>231.5</v>
      </c>
      <c r="AA13" s="74">
        <v>6.5</v>
      </c>
      <c r="AB13" s="74">
        <v>7</v>
      </c>
      <c r="AC13" s="74">
        <v>4</v>
      </c>
      <c r="AD13" s="76">
        <v>4</v>
      </c>
      <c r="BC13" s="12">
        <f t="shared" si="3"/>
        <v>99</v>
      </c>
      <c r="BD13" s="12">
        <f t="shared" si="4"/>
        <v>454.5</v>
      </c>
      <c r="BE13" s="38">
        <f>IF($O$4&gt;0,(LARGE(($N13,$V13,$AD13,$AL13,$AT13,$BB13),1)),"0")</f>
        <v>90</v>
      </c>
      <c r="BF13"/>
      <c r="BG13" s="12">
        <v>0</v>
      </c>
      <c r="BH13" s="12">
        <v>0</v>
      </c>
      <c r="BI13" s="38">
        <f t="shared" si="5"/>
        <v>9</v>
      </c>
      <c r="BJ13" s="12">
        <f t="shared" si="6"/>
        <v>454.5</v>
      </c>
      <c r="BK13" s="6">
        <v>5</v>
      </c>
      <c r="BN13" s="111" t="s">
        <v>583</v>
      </c>
    </row>
    <row r="14" spans="1:66" x14ac:dyDescent="0.2">
      <c r="A14" s="6">
        <v>6</v>
      </c>
      <c r="B14" s="6" t="s">
        <v>341</v>
      </c>
      <c r="C14" s="6" t="s">
        <v>469</v>
      </c>
      <c r="D14" s="6" t="s">
        <v>342</v>
      </c>
      <c r="E14" s="6" t="s">
        <v>32</v>
      </c>
      <c r="F14" s="6" t="s">
        <v>124</v>
      </c>
      <c r="G14" s="68">
        <v>1</v>
      </c>
      <c r="H14" s="68">
        <v>215.5</v>
      </c>
      <c r="I14" s="68">
        <v>0</v>
      </c>
      <c r="J14" s="69">
        <f t="shared" si="0"/>
        <v>215.5</v>
      </c>
      <c r="K14" s="68">
        <v>6.5</v>
      </c>
      <c r="L14" s="68">
        <v>6.5</v>
      </c>
      <c r="M14" s="68">
        <v>8</v>
      </c>
      <c r="N14" s="70">
        <v>8</v>
      </c>
      <c r="O14" s="71">
        <v>1</v>
      </c>
      <c r="P14" s="71">
        <v>228.5</v>
      </c>
      <c r="Q14" s="71">
        <v>0</v>
      </c>
      <c r="R14" s="72">
        <f t="shared" si="1"/>
        <v>228.5</v>
      </c>
      <c r="S14" s="71">
        <v>7</v>
      </c>
      <c r="T14" s="71">
        <v>7</v>
      </c>
      <c r="U14" s="71">
        <v>3</v>
      </c>
      <c r="V14" s="73">
        <v>3</v>
      </c>
      <c r="W14" s="74">
        <v>3</v>
      </c>
      <c r="X14" s="74">
        <v>215</v>
      </c>
      <c r="Z14" s="75">
        <f t="shared" si="2"/>
        <v>215</v>
      </c>
      <c r="AA14" s="74">
        <v>6.5</v>
      </c>
      <c r="AB14" s="74">
        <v>6.5</v>
      </c>
      <c r="AC14" s="74">
        <v>8</v>
      </c>
      <c r="AD14" s="76">
        <v>8</v>
      </c>
      <c r="BC14" s="12">
        <f t="shared" si="3"/>
        <v>19</v>
      </c>
      <c r="BD14" s="12">
        <f t="shared" si="4"/>
        <v>659</v>
      </c>
      <c r="BE14" s="38">
        <f>IF($O$4&gt;0,(LARGE(($N14,$V14,$AD14,$AL14,$AT14,$BB14),1)),"0")</f>
        <v>8</v>
      </c>
      <c r="BF14"/>
      <c r="BG14" s="12">
        <v>215</v>
      </c>
      <c r="BH14" s="12">
        <v>0</v>
      </c>
      <c r="BI14" s="38">
        <f t="shared" si="5"/>
        <v>11</v>
      </c>
      <c r="BJ14" s="12">
        <f t="shared" si="6"/>
        <v>444</v>
      </c>
      <c r="BK14" s="6">
        <v>6</v>
      </c>
      <c r="BN14" s="111"/>
    </row>
    <row r="15" spans="1:66" x14ac:dyDescent="0.2">
      <c r="A15" s="6">
        <v>7</v>
      </c>
      <c r="B15" s="6" t="s">
        <v>345</v>
      </c>
      <c r="C15" s="6" t="s">
        <v>471</v>
      </c>
      <c r="D15" s="6" t="s">
        <v>346</v>
      </c>
      <c r="E15" s="6" t="s">
        <v>32</v>
      </c>
      <c r="F15" s="6" t="s">
        <v>162</v>
      </c>
      <c r="G15" s="68">
        <v>1</v>
      </c>
      <c r="H15" s="68">
        <v>212</v>
      </c>
      <c r="I15" s="68">
        <v>0</v>
      </c>
      <c r="J15" s="69">
        <f t="shared" si="0"/>
        <v>212</v>
      </c>
      <c r="K15" s="68">
        <v>6.5</v>
      </c>
      <c r="L15" s="68">
        <v>6.5</v>
      </c>
      <c r="M15" s="68">
        <v>10</v>
      </c>
      <c r="N15" s="70">
        <v>10</v>
      </c>
      <c r="O15" s="71">
        <v>1</v>
      </c>
      <c r="P15" s="71">
        <v>225</v>
      </c>
      <c r="Q15" s="71">
        <v>0</v>
      </c>
      <c r="R15" s="72">
        <f t="shared" si="1"/>
        <v>225</v>
      </c>
      <c r="S15" s="71">
        <v>7</v>
      </c>
      <c r="T15" s="71">
        <v>7</v>
      </c>
      <c r="U15" s="71">
        <v>6</v>
      </c>
      <c r="V15" s="73">
        <v>6</v>
      </c>
      <c r="W15" s="74">
        <v>3</v>
      </c>
      <c r="X15" s="74">
        <v>224.5</v>
      </c>
      <c r="Z15" s="75">
        <f t="shared" si="2"/>
        <v>224.5</v>
      </c>
      <c r="AA15" s="74">
        <v>6.5</v>
      </c>
      <c r="AB15" s="74">
        <v>7</v>
      </c>
      <c r="AC15" s="74">
        <v>6</v>
      </c>
      <c r="AD15" s="76">
        <v>6</v>
      </c>
      <c r="BC15" s="12">
        <f t="shared" si="3"/>
        <v>22</v>
      </c>
      <c r="BD15" s="12">
        <f t="shared" si="4"/>
        <v>661.5</v>
      </c>
      <c r="BE15" s="38">
        <f>IF($O$4&gt;0,(LARGE(($N15,$V15,$AD15,$AL15,$AT15,$BB15),1)),"0")</f>
        <v>10</v>
      </c>
      <c r="BF15"/>
      <c r="BG15" s="12">
        <v>212</v>
      </c>
      <c r="BH15" s="12">
        <v>0</v>
      </c>
      <c r="BI15" s="38">
        <f t="shared" si="5"/>
        <v>12</v>
      </c>
      <c r="BJ15" s="12">
        <f t="shared" si="6"/>
        <v>449.5</v>
      </c>
      <c r="BK15" s="6">
        <v>7</v>
      </c>
    </row>
    <row r="16" spans="1:66" x14ac:dyDescent="0.2">
      <c r="A16" s="6">
        <v>8</v>
      </c>
      <c r="B16" s="6" t="s">
        <v>339</v>
      </c>
      <c r="C16" s="6" t="s">
        <v>468</v>
      </c>
      <c r="D16" s="6" t="s">
        <v>340</v>
      </c>
      <c r="E16" s="6" t="s">
        <v>32</v>
      </c>
      <c r="F16" s="6" t="s">
        <v>124</v>
      </c>
      <c r="G16" s="68">
        <v>1</v>
      </c>
      <c r="H16" s="68">
        <v>216.5</v>
      </c>
      <c r="I16" s="68">
        <v>0</v>
      </c>
      <c r="J16" s="69">
        <f t="shared" si="0"/>
        <v>216.5</v>
      </c>
      <c r="K16" s="68">
        <v>5.5</v>
      </c>
      <c r="L16" s="68">
        <v>6</v>
      </c>
      <c r="M16" s="68">
        <v>7</v>
      </c>
      <c r="N16" s="70">
        <v>7</v>
      </c>
      <c r="O16" s="71">
        <v>1</v>
      </c>
      <c r="P16" s="71">
        <v>203.5</v>
      </c>
      <c r="Q16" s="71">
        <v>0</v>
      </c>
      <c r="R16" s="72">
        <f t="shared" si="1"/>
        <v>203.5</v>
      </c>
      <c r="S16" s="71">
        <v>5.5</v>
      </c>
      <c r="T16" s="71">
        <v>5.5</v>
      </c>
      <c r="U16" s="71">
        <v>15</v>
      </c>
      <c r="V16" s="73">
        <v>15</v>
      </c>
      <c r="W16" s="74">
        <v>3</v>
      </c>
      <c r="X16" s="74">
        <v>217</v>
      </c>
      <c r="Z16" s="75">
        <f t="shared" si="2"/>
        <v>217</v>
      </c>
      <c r="AA16" s="74">
        <v>7</v>
      </c>
      <c r="AB16" s="74">
        <v>7</v>
      </c>
      <c r="AC16" s="74">
        <v>7</v>
      </c>
      <c r="AD16" s="76">
        <v>7</v>
      </c>
      <c r="BC16" s="12">
        <f t="shared" si="3"/>
        <v>29</v>
      </c>
      <c r="BD16" s="12">
        <f t="shared" si="4"/>
        <v>637</v>
      </c>
      <c r="BE16" s="38">
        <f>IF($O$4&gt;0,(LARGE(($N16,$V16,$AD16,$AL16,$AT16,$BB16),1)),"0")</f>
        <v>15</v>
      </c>
      <c r="BF16"/>
      <c r="BG16" s="12">
        <v>203.5</v>
      </c>
      <c r="BH16" s="12">
        <v>0</v>
      </c>
      <c r="BI16" s="38">
        <f t="shared" si="5"/>
        <v>14</v>
      </c>
      <c r="BJ16" s="12">
        <f t="shared" si="6"/>
        <v>433.5</v>
      </c>
      <c r="BL16" s="6">
        <v>1</v>
      </c>
    </row>
    <row r="17" spans="1:64" x14ac:dyDescent="0.2">
      <c r="A17" s="6">
        <v>9</v>
      </c>
      <c r="B17" s="6" t="s">
        <v>337</v>
      </c>
      <c r="C17" s="6" t="s">
        <v>467</v>
      </c>
      <c r="D17" s="6" t="s">
        <v>338</v>
      </c>
      <c r="E17" s="6" t="s">
        <v>32</v>
      </c>
      <c r="F17" s="6" t="s">
        <v>133</v>
      </c>
      <c r="G17" s="68">
        <v>1</v>
      </c>
      <c r="H17" s="68">
        <v>219</v>
      </c>
      <c r="I17" s="68">
        <v>0</v>
      </c>
      <c r="J17" s="69">
        <f t="shared" si="0"/>
        <v>219</v>
      </c>
      <c r="K17" s="68">
        <v>7</v>
      </c>
      <c r="L17" s="68">
        <v>6.5</v>
      </c>
      <c r="M17" s="68">
        <v>6</v>
      </c>
      <c r="N17" s="70">
        <v>6</v>
      </c>
      <c r="O17" s="71">
        <v>1</v>
      </c>
      <c r="P17" s="71">
        <v>215</v>
      </c>
      <c r="Q17" s="71">
        <v>0</v>
      </c>
      <c r="R17" s="72">
        <f t="shared" si="1"/>
        <v>215</v>
      </c>
      <c r="S17" s="71">
        <v>6</v>
      </c>
      <c r="T17" s="71">
        <v>6.5</v>
      </c>
      <c r="U17" s="71">
        <v>8</v>
      </c>
      <c r="V17" s="73">
        <v>8</v>
      </c>
      <c r="W17" s="74">
        <v>3</v>
      </c>
      <c r="X17" s="74">
        <v>212.5</v>
      </c>
      <c r="Z17" s="75">
        <f t="shared" si="2"/>
        <v>212.5</v>
      </c>
      <c r="AA17" s="74">
        <v>6.5</v>
      </c>
      <c r="AB17" s="74">
        <v>6.5</v>
      </c>
      <c r="AC17" s="74">
        <v>9</v>
      </c>
      <c r="AD17" s="76">
        <v>9</v>
      </c>
      <c r="BC17" s="12">
        <f t="shared" si="3"/>
        <v>23</v>
      </c>
      <c r="BD17" s="12">
        <f t="shared" si="4"/>
        <v>646.5</v>
      </c>
      <c r="BE17" s="38">
        <f>IF($O$4&gt;0,(LARGE(($N17,$V17,$AD17,$AL17,$AT17,$BB17),1)),"0")</f>
        <v>9</v>
      </c>
      <c r="BF17"/>
      <c r="BG17" s="12">
        <v>212.5</v>
      </c>
      <c r="BH17" s="12">
        <v>0</v>
      </c>
      <c r="BI17" s="38">
        <f t="shared" si="5"/>
        <v>14</v>
      </c>
      <c r="BJ17" s="12">
        <f t="shared" si="6"/>
        <v>434</v>
      </c>
      <c r="BL17" s="6">
        <v>2</v>
      </c>
    </row>
    <row r="18" spans="1:64" x14ac:dyDescent="0.2">
      <c r="A18" s="6">
        <v>10</v>
      </c>
      <c r="B18" s="6" t="s">
        <v>349</v>
      </c>
      <c r="C18" s="6" t="s">
        <v>473</v>
      </c>
      <c r="D18" s="6" t="s">
        <v>350</v>
      </c>
      <c r="E18" s="6" t="s">
        <v>32</v>
      </c>
      <c r="F18" s="6" t="s">
        <v>153</v>
      </c>
      <c r="G18" s="68">
        <v>1</v>
      </c>
      <c r="H18" s="68">
        <v>210.5</v>
      </c>
      <c r="I18" s="68">
        <v>0</v>
      </c>
      <c r="J18" s="69">
        <f t="shared" si="0"/>
        <v>210.5</v>
      </c>
      <c r="K18" s="68">
        <v>6</v>
      </c>
      <c r="L18" s="68">
        <v>6</v>
      </c>
      <c r="M18" s="68">
        <v>12</v>
      </c>
      <c r="N18" s="70">
        <v>12</v>
      </c>
      <c r="O18" s="71">
        <v>1</v>
      </c>
      <c r="P18" s="71">
        <v>208</v>
      </c>
      <c r="Q18" s="71">
        <v>0</v>
      </c>
      <c r="R18" s="72">
        <f t="shared" si="1"/>
        <v>208</v>
      </c>
      <c r="S18" s="71">
        <v>6</v>
      </c>
      <c r="T18" s="71">
        <v>6</v>
      </c>
      <c r="U18" s="71">
        <v>10</v>
      </c>
      <c r="V18" s="73">
        <v>10</v>
      </c>
      <c r="W18" s="74">
        <v>3</v>
      </c>
      <c r="X18" s="74">
        <v>201</v>
      </c>
      <c r="Z18" s="75">
        <f t="shared" si="2"/>
        <v>201</v>
      </c>
      <c r="AA18" s="74">
        <v>6</v>
      </c>
      <c r="AB18" s="74">
        <v>6.5</v>
      </c>
      <c r="AC18" s="74">
        <v>10</v>
      </c>
      <c r="AD18" s="76">
        <v>10</v>
      </c>
      <c r="BC18" s="12">
        <f t="shared" si="3"/>
        <v>32</v>
      </c>
      <c r="BD18" s="12">
        <f t="shared" si="4"/>
        <v>619.5</v>
      </c>
      <c r="BE18" s="38">
        <f>IF($O$4&gt;0,(LARGE(($N18,$V18,$AD18,$AL18,$AT18,$BB18),1)),"0")</f>
        <v>12</v>
      </c>
      <c r="BF18"/>
      <c r="BG18" s="12">
        <v>210.5</v>
      </c>
      <c r="BH18" s="12">
        <v>0</v>
      </c>
      <c r="BI18" s="38">
        <f t="shared" si="5"/>
        <v>20</v>
      </c>
      <c r="BJ18" s="12">
        <f t="shared" si="6"/>
        <v>409</v>
      </c>
    </row>
    <row r="19" spans="1:64" x14ac:dyDescent="0.2">
      <c r="A19" s="6">
        <v>11</v>
      </c>
      <c r="B19" s="6" t="s">
        <v>343</v>
      </c>
      <c r="C19" s="6" t="s">
        <v>470</v>
      </c>
      <c r="D19" s="6" t="s">
        <v>344</v>
      </c>
      <c r="E19" s="6" t="s">
        <v>32</v>
      </c>
      <c r="F19" s="6" t="s">
        <v>153</v>
      </c>
      <c r="G19" s="68">
        <v>1</v>
      </c>
      <c r="H19" s="68">
        <v>214</v>
      </c>
      <c r="I19" s="68">
        <v>0</v>
      </c>
      <c r="J19" s="69">
        <f t="shared" si="0"/>
        <v>214</v>
      </c>
      <c r="K19" s="68">
        <v>6</v>
      </c>
      <c r="L19" s="68">
        <v>6</v>
      </c>
      <c r="M19" s="68">
        <v>9</v>
      </c>
      <c r="N19" s="70">
        <v>9</v>
      </c>
      <c r="R19" s="72">
        <f t="shared" si="1"/>
        <v>0</v>
      </c>
      <c r="V19" s="73">
        <v>99</v>
      </c>
      <c r="W19" s="74">
        <v>3</v>
      </c>
      <c r="X19" s="74">
        <v>199.5</v>
      </c>
      <c r="Z19" s="75">
        <f t="shared" si="2"/>
        <v>199.5</v>
      </c>
      <c r="AA19" s="74">
        <v>6</v>
      </c>
      <c r="AB19" s="74">
        <v>6</v>
      </c>
      <c r="AC19" s="74">
        <v>11</v>
      </c>
      <c r="AD19" s="76">
        <v>11</v>
      </c>
      <c r="BC19" s="12">
        <f t="shared" si="3"/>
        <v>119</v>
      </c>
      <c r="BD19" s="12">
        <f t="shared" si="4"/>
        <v>413.5</v>
      </c>
      <c r="BE19" s="38">
        <f>IF($O$4&gt;0,(LARGE(($N19,$V19,$AD19,$AL19,$AT19,$BB19),1)),"0")</f>
        <v>99</v>
      </c>
      <c r="BF19"/>
      <c r="BG19" s="12">
        <v>0</v>
      </c>
      <c r="BH19" s="12">
        <v>0</v>
      </c>
      <c r="BI19" s="38">
        <f t="shared" si="5"/>
        <v>20</v>
      </c>
      <c r="BJ19" s="12">
        <f t="shared" si="6"/>
        <v>413.5</v>
      </c>
    </row>
    <row r="20" spans="1:64" x14ac:dyDescent="0.2">
      <c r="A20" s="6">
        <v>12</v>
      </c>
      <c r="B20" s="6" t="s">
        <v>361</v>
      </c>
      <c r="C20" s="6" t="s">
        <v>479</v>
      </c>
      <c r="D20" s="6" t="s">
        <v>362</v>
      </c>
      <c r="E20" s="6" t="s">
        <v>32</v>
      </c>
      <c r="F20" s="6" t="s">
        <v>165</v>
      </c>
      <c r="G20" s="68">
        <v>1</v>
      </c>
      <c r="H20" s="68">
        <v>192</v>
      </c>
      <c r="I20" s="68">
        <v>0</v>
      </c>
      <c r="J20" s="69">
        <f t="shared" si="0"/>
        <v>192</v>
      </c>
      <c r="K20" s="68">
        <v>6</v>
      </c>
      <c r="L20" s="68">
        <v>5.5</v>
      </c>
      <c r="M20" s="68">
        <v>18</v>
      </c>
      <c r="N20" s="70">
        <v>18</v>
      </c>
      <c r="O20" s="71">
        <v>1</v>
      </c>
      <c r="P20" s="71">
        <v>207.5</v>
      </c>
      <c r="Q20" s="71">
        <v>0</v>
      </c>
      <c r="R20" s="72">
        <f t="shared" si="1"/>
        <v>207.5</v>
      </c>
      <c r="S20" s="71">
        <v>6</v>
      </c>
      <c r="T20" s="71">
        <v>6</v>
      </c>
      <c r="U20" s="71">
        <v>11</v>
      </c>
      <c r="V20" s="73">
        <v>11</v>
      </c>
      <c r="W20" s="74">
        <v>3</v>
      </c>
      <c r="X20" s="74">
        <v>198</v>
      </c>
      <c r="Z20" s="75">
        <f t="shared" si="2"/>
        <v>198</v>
      </c>
      <c r="AA20" s="74">
        <v>5</v>
      </c>
      <c r="AB20" s="74">
        <v>6.5</v>
      </c>
      <c r="AC20" s="74">
        <v>12</v>
      </c>
      <c r="AD20" s="76">
        <v>12</v>
      </c>
      <c r="BC20" s="12">
        <f t="shared" si="3"/>
        <v>41</v>
      </c>
      <c r="BD20" s="12">
        <f t="shared" si="4"/>
        <v>597.5</v>
      </c>
      <c r="BE20" s="38">
        <f>IF($O$4&gt;0,(LARGE(($N20,$V20,$AD20,$AL20,$AT20,$BB20),1)),"0")</f>
        <v>18</v>
      </c>
      <c r="BF20"/>
      <c r="BG20" s="12">
        <v>192</v>
      </c>
      <c r="BH20" s="12">
        <v>0</v>
      </c>
      <c r="BI20" s="38">
        <f t="shared" si="5"/>
        <v>23</v>
      </c>
      <c r="BJ20" s="12">
        <f t="shared" si="6"/>
        <v>405.5</v>
      </c>
    </row>
    <row r="21" spans="1:64" x14ac:dyDescent="0.2">
      <c r="A21" s="6">
        <v>13</v>
      </c>
      <c r="B21" s="6" t="s">
        <v>347</v>
      </c>
      <c r="C21" s="6" t="s">
        <v>472</v>
      </c>
      <c r="D21" s="6" t="s">
        <v>348</v>
      </c>
      <c r="E21" s="6" t="s">
        <v>32</v>
      </c>
      <c r="F21" s="6" t="s">
        <v>124</v>
      </c>
      <c r="G21" s="68">
        <v>1</v>
      </c>
      <c r="H21" s="68">
        <v>211</v>
      </c>
      <c r="I21" s="68">
        <v>0</v>
      </c>
      <c r="J21" s="69">
        <f t="shared" si="0"/>
        <v>211</v>
      </c>
      <c r="K21" s="68">
        <v>5</v>
      </c>
      <c r="L21" s="68">
        <v>6</v>
      </c>
      <c r="M21" s="68">
        <v>11</v>
      </c>
      <c r="N21" s="70">
        <v>11</v>
      </c>
      <c r="O21" s="71">
        <v>1</v>
      </c>
      <c r="P21" s="71">
        <v>193</v>
      </c>
      <c r="Q21" s="71">
        <v>0</v>
      </c>
      <c r="R21" s="72">
        <f t="shared" si="1"/>
        <v>193</v>
      </c>
      <c r="S21" s="71">
        <v>6</v>
      </c>
      <c r="T21" s="71">
        <v>5</v>
      </c>
      <c r="U21" s="71">
        <v>17</v>
      </c>
      <c r="V21" s="73">
        <v>17</v>
      </c>
      <c r="Z21" s="75">
        <f t="shared" si="2"/>
        <v>0</v>
      </c>
      <c r="AD21" s="76">
        <v>99</v>
      </c>
      <c r="BC21" s="12">
        <f t="shared" si="3"/>
        <v>127</v>
      </c>
      <c r="BD21" s="12">
        <f t="shared" si="4"/>
        <v>404</v>
      </c>
      <c r="BE21" s="38">
        <f>IF($O$4&gt;0,(LARGE(($N21,$V21,$AD21,$AL21,$AT21,$BB21),1)),"0")</f>
        <v>99</v>
      </c>
      <c r="BF21"/>
      <c r="BG21" s="12">
        <v>0</v>
      </c>
      <c r="BH21" s="12">
        <v>0</v>
      </c>
      <c r="BI21" s="38">
        <f t="shared" si="5"/>
        <v>28</v>
      </c>
      <c r="BJ21" s="12">
        <f t="shared" si="6"/>
        <v>404</v>
      </c>
    </row>
    <row r="22" spans="1:64" x14ac:dyDescent="0.2">
      <c r="A22" s="6">
        <v>14</v>
      </c>
      <c r="B22" s="6" t="s">
        <v>484</v>
      </c>
      <c r="C22" s="6" t="s">
        <v>545</v>
      </c>
      <c r="D22" s="6" t="s">
        <v>485</v>
      </c>
      <c r="E22" s="6" t="s">
        <v>32</v>
      </c>
      <c r="F22" s="6" t="s">
        <v>292</v>
      </c>
      <c r="J22" s="69">
        <f t="shared" si="0"/>
        <v>0</v>
      </c>
      <c r="N22" s="70">
        <v>99</v>
      </c>
      <c r="O22" s="71">
        <v>1</v>
      </c>
      <c r="P22" s="71">
        <v>225.5</v>
      </c>
      <c r="Q22" s="71">
        <v>0</v>
      </c>
      <c r="R22" s="72">
        <f t="shared" si="1"/>
        <v>225.5</v>
      </c>
      <c r="S22" s="71">
        <v>6.5</v>
      </c>
      <c r="T22" s="71">
        <v>6.5</v>
      </c>
      <c r="U22" s="71">
        <v>5</v>
      </c>
      <c r="V22" s="73">
        <v>5</v>
      </c>
      <c r="Z22" s="75">
        <f t="shared" si="2"/>
        <v>0</v>
      </c>
      <c r="AD22" s="76">
        <v>99</v>
      </c>
      <c r="BC22" s="12">
        <f t="shared" si="3"/>
        <v>203</v>
      </c>
      <c r="BD22" s="12">
        <f t="shared" si="4"/>
        <v>225.5</v>
      </c>
      <c r="BE22" s="38">
        <f>IF($O$4&gt;0,(LARGE(($N22,$V22,$AD22,$AL22,$AT22,$BB22),1)),"0")</f>
        <v>99</v>
      </c>
      <c r="BF22"/>
      <c r="BG22" s="12">
        <v>0</v>
      </c>
      <c r="BH22" s="12">
        <v>0</v>
      </c>
      <c r="BI22" s="38">
        <f t="shared" si="5"/>
        <v>104</v>
      </c>
      <c r="BJ22" s="12">
        <f t="shared" si="6"/>
        <v>225.5</v>
      </c>
    </row>
    <row r="23" spans="1:64" x14ac:dyDescent="0.2">
      <c r="A23" s="6">
        <v>15</v>
      </c>
      <c r="B23" s="6" t="s">
        <v>486</v>
      </c>
      <c r="C23" s="6" t="s">
        <v>546</v>
      </c>
      <c r="D23" s="6" t="s">
        <v>487</v>
      </c>
      <c r="E23" s="6" t="s">
        <v>32</v>
      </c>
      <c r="F23" s="6" t="s">
        <v>165</v>
      </c>
      <c r="J23" s="69">
        <f t="shared" si="0"/>
        <v>0</v>
      </c>
      <c r="N23" s="70">
        <v>99</v>
      </c>
      <c r="O23" s="71">
        <v>1</v>
      </c>
      <c r="P23" s="71">
        <v>213</v>
      </c>
      <c r="Q23" s="71">
        <v>0</v>
      </c>
      <c r="R23" s="72">
        <f t="shared" si="1"/>
        <v>213</v>
      </c>
      <c r="S23" s="71">
        <v>6</v>
      </c>
      <c r="T23" s="71">
        <v>6</v>
      </c>
      <c r="U23" s="71">
        <v>9</v>
      </c>
      <c r="V23" s="73">
        <v>9</v>
      </c>
      <c r="Z23" s="75">
        <f t="shared" si="2"/>
        <v>0</v>
      </c>
      <c r="AD23" s="76">
        <v>99</v>
      </c>
      <c r="BC23" s="12">
        <f t="shared" si="3"/>
        <v>207</v>
      </c>
      <c r="BD23" s="12">
        <f t="shared" si="4"/>
        <v>213</v>
      </c>
      <c r="BE23" s="38">
        <f>IF($O$4&gt;0,(LARGE(($N23,$V23,$AD23,$AL23,$AT23,$BB23),1)),"0")</f>
        <v>99</v>
      </c>
      <c r="BF23"/>
      <c r="BG23" s="12">
        <v>0</v>
      </c>
      <c r="BH23" s="12">
        <v>0</v>
      </c>
      <c r="BI23" s="38">
        <f t="shared" si="5"/>
        <v>108</v>
      </c>
      <c r="BJ23" s="12">
        <f t="shared" si="6"/>
        <v>213</v>
      </c>
    </row>
    <row r="24" spans="1:64" x14ac:dyDescent="0.2">
      <c r="A24" s="6">
        <v>16</v>
      </c>
      <c r="B24" s="6" t="s">
        <v>488</v>
      </c>
      <c r="C24" s="6" t="s">
        <v>547</v>
      </c>
      <c r="D24" s="6" t="s">
        <v>489</v>
      </c>
      <c r="E24" s="6" t="s">
        <v>32</v>
      </c>
      <c r="F24" s="6" t="s">
        <v>490</v>
      </c>
      <c r="J24" s="69">
        <f t="shared" si="0"/>
        <v>0</v>
      </c>
      <c r="N24" s="70">
        <v>99</v>
      </c>
      <c r="O24" s="71">
        <v>1</v>
      </c>
      <c r="P24" s="71">
        <v>207.5</v>
      </c>
      <c r="Q24" s="71">
        <v>0</v>
      </c>
      <c r="R24" s="72">
        <f t="shared" si="1"/>
        <v>207.5</v>
      </c>
      <c r="S24" s="71">
        <v>6</v>
      </c>
      <c r="T24" s="71">
        <v>6</v>
      </c>
      <c r="U24" s="71">
        <v>11</v>
      </c>
      <c r="V24" s="73">
        <v>11</v>
      </c>
      <c r="Z24" s="75">
        <f t="shared" si="2"/>
        <v>0</v>
      </c>
      <c r="AD24" s="76">
        <v>99</v>
      </c>
      <c r="BC24" s="12">
        <f t="shared" si="3"/>
        <v>209</v>
      </c>
      <c r="BD24" s="12">
        <f t="shared" si="4"/>
        <v>207.5</v>
      </c>
      <c r="BE24" s="38">
        <f>IF($O$4&gt;0,(LARGE(($N24,$V24,$AD24,$AL24,$AT24,$BB24),1)),"0")</f>
        <v>99</v>
      </c>
      <c r="BF24"/>
      <c r="BG24" s="12">
        <v>0</v>
      </c>
      <c r="BH24" s="12">
        <v>0</v>
      </c>
      <c r="BI24" s="38">
        <f t="shared" si="5"/>
        <v>110</v>
      </c>
      <c r="BJ24" s="12">
        <f t="shared" si="6"/>
        <v>207.5</v>
      </c>
    </row>
    <row r="25" spans="1:64" x14ac:dyDescent="0.2">
      <c r="A25" s="6">
        <v>17</v>
      </c>
      <c r="B25" s="6" t="s">
        <v>351</v>
      </c>
      <c r="C25" s="6" t="s">
        <v>474</v>
      </c>
      <c r="D25" s="6" t="s">
        <v>352</v>
      </c>
      <c r="E25" s="6" t="s">
        <v>32</v>
      </c>
      <c r="F25" s="6" t="s">
        <v>136</v>
      </c>
      <c r="G25" s="68">
        <v>1</v>
      </c>
      <c r="H25" s="68">
        <v>208</v>
      </c>
      <c r="I25" s="68">
        <v>0</v>
      </c>
      <c r="J25" s="69">
        <f t="shared" si="0"/>
        <v>208</v>
      </c>
      <c r="K25" s="68">
        <v>6</v>
      </c>
      <c r="L25" s="68">
        <v>5.5</v>
      </c>
      <c r="M25" s="68">
        <v>13</v>
      </c>
      <c r="N25" s="70">
        <v>13</v>
      </c>
      <c r="R25" s="72">
        <f t="shared" si="1"/>
        <v>0</v>
      </c>
      <c r="V25" s="73">
        <v>99</v>
      </c>
      <c r="Z25" s="75">
        <f t="shared" si="2"/>
        <v>0</v>
      </c>
      <c r="AD25" s="76">
        <v>99</v>
      </c>
      <c r="BC25" s="12">
        <f t="shared" si="3"/>
        <v>211</v>
      </c>
      <c r="BD25" s="12">
        <f t="shared" si="4"/>
        <v>208</v>
      </c>
      <c r="BE25" s="38">
        <f>IF($O$4&gt;0,(LARGE(($N25,$V25,$AD25,$AL25,$AT25,$BB25),1)),"0")</f>
        <v>99</v>
      </c>
      <c r="BF25"/>
      <c r="BG25" s="12">
        <v>0</v>
      </c>
      <c r="BH25" s="12">
        <v>0</v>
      </c>
      <c r="BI25" s="38">
        <f t="shared" si="5"/>
        <v>112</v>
      </c>
      <c r="BJ25" s="12">
        <f t="shared" si="6"/>
        <v>208</v>
      </c>
    </row>
    <row r="26" spans="1:64" x14ac:dyDescent="0.2">
      <c r="A26" s="6">
        <v>18</v>
      </c>
      <c r="B26" s="6" t="s">
        <v>491</v>
      </c>
      <c r="C26" s="6" t="s">
        <v>548</v>
      </c>
      <c r="D26" s="6" t="s">
        <v>492</v>
      </c>
      <c r="E26" s="6" t="s">
        <v>32</v>
      </c>
      <c r="F26" s="6" t="s">
        <v>493</v>
      </c>
      <c r="J26" s="69">
        <f t="shared" si="0"/>
        <v>0</v>
      </c>
      <c r="N26" s="70">
        <v>99</v>
      </c>
      <c r="O26" s="71">
        <v>1</v>
      </c>
      <c r="P26" s="71">
        <v>206</v>
      </c>
      <c r="Q26" s="71">
        <v>0</v>
      </c>
      <c r="R26" s="72">
        <f t="shared" si="1"/>
        <v>206</v>
      </c>
      <c r="S26" s="71">
        <v>6.5</v>
      </c>
      <c r="T26" s="71">
        <v>6</v>
      </c>
      <c r="U26" s="71">
        <v>13</v>
      </c>
      <c r="V26" s="73">
        <v>13</v>
      </c>
      <c r="Z26" s="75">
        <f t="shared" si="2"/>
        <v>0</v>
      </c>
      <c r="AD26" s="76">
        <v>99</v>
      </c>
      <c r="BC26" s="12">
        <f t="shared" si="3"/>
        <v>211</v>
      </c>
      <c r="BD26" s="12">
        <f t="shared" si="4"/>
        <v>206</v>
      </c>
      <c r="BE26" s="38">
        <f>IF($O$4&gt;0,(LARGE(($N26,$V26,$AD26,$AL26,$AT26,$BB26),1)),"0")</f>
        <v>99</v>
      </c>
      <c r="BF26"/>
      <c r="BG26" s="12">
        <v>0</v>
      </c>
      <c r="BH26" s="12">
        <v>0</v>
      </c>
      <c r="BI26" s="38">
        <f t="shared" si="5"/>
        <v>112</v>
      </c>
      <c r="BJ26" s="12">
        <f t="shared" si="6"/>
        <v>206</v>
      </c>
    </row>
    <row r="27" spans="1:64" x14ac:dyDescent="0.2">
      <c r="A27" s="6">
        <v>19</v>
      </c>
      <c r="B27" s="6" t="s">
        <v>353</v>
      </c>
      <c r="C27" s="6" t="s">
        <v>475</v>
      </c>
      <c r="D27" s="6" t="s">
        <v>354</v>
      </c>
      <c r="E27" s="6" t="s">
        <v>32</v>
      </c>
      <c r="F27" s="6" t="s">
        <v>165</v>
      </c>
      <c r="G27" s="68">
        <v>1</v>
      </c>
      <c r="H27" s="68">
        <v>207.5</v>
      </c>
      <c r="I27" s="68">
        <v>0</v>
      </c>
      <c r="J27" s="69">
        <f t="shared" si="0"/>
        <v>207.5</v>
      </c>
      <c r="K27" s="68">
        <v>6</v>
      </c>
      <c r="L27" s="68">
        <v>5</v>
      </c>
      <c r="M27" s="68">
        <v>14</v>
      </c>
      <c r="N27" s="70">
        <v>14</v>
      </c>
      <c r="R27" s="72">
        <f t="shared" si="1"/>
        <v>0</v>
      </c>
      <c r="V27" s="73">
        <v>99</v>
      </c>
      <c r="Z27" s="75">
        <f t="shared" si="2"/>
        <v>0</v>
      </c>
      <c r="AD27" s="76">
        <v>99</v>
      </c>
      <c r="BC27" s="12">
        <f t="shared" si="3"/>
        <v>212</v>
      </c>
      <c r="BD27" s="12">
        <f t="shared" si="4"/>
        <v>207.5</v>
      </c>
      <c r="BE27" s="38">
        <f>IF($O$4&gt;0,(LARGE(($N27,$V27,$AD27,$AL27,$AT27,$BB27),1)),"0")</f>
        <v>99</v>
      </c>
      <c r="BF27"/>
      <c r="BG27" s="12">
        <v>0</v>
      </c>
      <c r="BH27" s="12">
        <v>0</v>
      </c>
      <c r="BI27" s="38">
        <f t="shared" si="5"/>
        <v>113</v>
      </c>
      <c r="BJ27" s="12">
        <f t="shared" si="6"/>
        <v>207.5</v>
      </c>
    </row>
    <row r="28" spans="1:64" x14ac:dyDescent="0.2">
      <c r="A28" s="6">
        <v>20</v>
      </c>
      <c r="B28" s="6" t="s">
        <v>494</v>
      </c>
      <c r="C28" s="6" t="s">
        <v>549</v>
      </c>
      <c r="D28" s="6" t="s">
        <v>495</v>
      </c>
      <c r="E28" s="6" t="s">
        <v>32</v>
      </c>
      <c r="F28" s="6" t="s">
        <v>490</v>
      </c>
      <c r="J28" s="69">
        <f t="shared" si="0"/>
        <v>0</v>
      </c>
      <c r="N28" s="70">
        <v>99</v>
      </c>
      <c r="O28" s="71">
        <v>1</v>
      </c>
      <c r="P28" s="71">
        <v>205</v>
      </c>
      <c r="Q28" s="71">
        <v>0</v>
      </c>
      <c r="R28" s="72">
        <f t="shared" si="1"/>
        <v>205</v>
      </c>
      <c r="S28" s="71">
        <v>6.5</v>
      </c>
      <c r="T28" s="71">
        <v>6.5</v>
      </c>
      <c r="U28" s="71">
        <v>14</v>
      </c>
      <c r="V28" s="73">
        <v>14</v>
      </c>
      <c r="Z28" s="75">
        <f t="shared" si="2"/>
        <v>0</v>
      </c>
      <c r="AD28" s="76">
        <v>99</v>
      </c>
      <c r="BC28" s="12">
        <f t="shared" si="3"/>
        <v>212</v>
      </c>
      <c r="BD28" s="12">
        <f t="shared" si="4"/>
        <v>205</v>
      </c>
      <c r="BE28" s="38">
        <f>IF($O$4&gt;0,(LARGE(($N28,$V28,$AD28,$AL28,$AT28,$BB28),1)),"0")</f>
        <v>99</v>
      </c>
      <c r="BF28"/>
      <c r="BG28" s="12">
        <v>0</v>
      </c>
      <c r="BH28" s="12">
        <v>0</v>
      </c>
      <c r="BI28" s="38">
        <f t="shared" si="5"/>
        <v>113</v>
      </c>
      <c r="BJ28" s="12">
        <f t="shared" si="6"/>
        <v>205</v>
      </c>
    </row>
    <row r="29" spans="1:64" x14ac:dyDescent="0.2">
      <c r="A29" s="6">
        <v>21</v>
      </c>
      <c r="B29" s="6" t="s">
        <v>355</v>
      </c>
      <c r="C29" s="6" t="s">
        <v>476</v>
      </c>
      <c r="D29" s="6" t="s">
        <v>356</v>
      </c>
      <c r="E29" s="6" t="s">
        <v>32</v>
      </c>
      <c r="F29" s="6" t="s">
        <v>178</v>
      </c>
      <c r="G29" s="68">
        <v>1</v>
      </c>
      <c r="H29" s="68">
        <v>207</v>
      </c>
      <c r="I29" s="68">
        <v>0</v>
      </c>
      <c r="J29" s="69">
        <f t="shared" si="0"/>
        <v>207</v>
      </c>
      <c r="K29" s="68">
        <v>7</v>
      </c>
      <c r="L29" s="68">
        <v>6.5</v>
      </c>
      <c r="M29" s="68">
        <v>15</v>
      </c>
      <c r="N29" s="70">
        <v>15</v>
      </c>
      <c r="R29" s="72">
        <f t="shared" si="1"/>
        <v>0</v>
      </c>
      <c r="V29" s="73">
        <v>99</v>
      </c>
      <c r="Z29" s="75">
        <f t="shared" si="2"/>
        <v>0</v>
      </c>
      <c r="AD29" s="76">
        <v>99</v>
      </c>
      <c r="BC29" s="12">
        <f t="shared" si="3"/>
        <v>213</v>
      </c>
      <c r="BD29" s="12">
        <f t="shared" si="4"/>
        <v>207</v>
      </c>
      <c r="BE29" s="38">
        <f>IF($O$4&gt;0,(LARGE(($N29,$V29,$AD29,$AL29,$AT29,$BB29),1)),"0")</f>
        <v>99</v>
      </c>
      <c r="BF29"/>
      <c r="BG29" s="12">
        <v>0</v>
      </c>
      <c r="BH29" s="12">
        <v>0</v>
      </c>
      <c r="BI29" s="38">
        <f t="shared" si="5"/>
        <v>114</v>
      </c>
      <c r="BJ29" s="12">
        <f t="shared" si="6"/>
        <v>207</v>
      </c>
    </row>
    <row r="30" spans="1:64" x14ac:dyDescent="0.2">
      <c r="A30" s="6">
        <v>22</v>
      </c>
      <c r="B30" s="6" t="s">
        <v>357</v>
      </c>
      <c r="C30" s="6" t="s">
        <v>477</v>
      </c>
      <c r="D30" s="6" t="s">
        <v>358</v>
      </c>
      <c r="E30" s="6" t="s">
        <v>32</v>
      </c>
      <c r="F30" s="6" t="s">
        <v>133</v>
      </c>
      <c r="G30" s="68">
        <v>1</v>
      </c>
      <c r="H30" s="68">
        <v>205.5</v>
      </c>
      <c r="I30" s="68">
        <v>0</v>
      </c>
      <c r="J30" s="69">
        <f t="shared" si="0"/>
        <v>205.5</v>
      </c>
      <c r="K30" s="68">
        <v>6</v>
      </c>
      <c r="L30" s="68">
        <v>6</v>
      </c>
      <c r="M30" s="68">
        <v>16</v>
      </c>
      <c r="N30" s="70">
        <v>16</v>
      </c>
      <c r="R30" s="72">
        <f t="shared" si="1"/>
        <v>0</v>
      </c>
      <c r="V30" s="73">
        <v>99</v>
      </c>
      <c r="Z30" s="75">
        <f t="shared" si="2"/>
        <v>0</v>
      </c>
      <c r="AD30" s="76">
        <v>99</v>
      </c>
      <c r="BC30" s="12">
        <f t="shared" si="3"/>
        <v>214</v>
      </c>
      <c r="BD30" s="12">
        <f t="shared" si="4"/>
        <v>205.5</v>
      </c>
      <c r="BE30" s="38">
        <f>IF($O$4&gt;0,(LARGE(($N30,$V30,$AD30,$AL30,$AT30,$BB30),1)),"0")</f>
        <v>99</v>
      </c>
      <c r="BF30"/>
      <c r="BG30" s="12">
        <v>0</v>
      </c>
      <c r="BH30" s="12">
        <v>0</v>
      </c>
      <c r="BI30" s="38">
        <f t="shared" si="5"/>
        <v>115</v>
      </c>
      <c r="BJ30" s="12">
        <f t="shared" si="6"/>
        <v>205.5</v>
      </c>
    </row>
    <row r="31" spans="1:64" x14ac:dyDescent="0.2">
      <c r="A31" s="6">
        <v>23</v>
      </c>
      <c r="B31" s="6" t="s">
        <v>496</v>
      </c>
      <c r="C31" s="6" t="s">
        <v>550</v>
      </c>
      <c r="D31" s="6" t="s">
        <v>497</v>
      </c>
      <c r="E31" s="6" t="s">
        <v>32</v>
      </c>
      <c r="F31" s="6" t="s">
        <v>124</v>
      </c>
      <c r="J31" s="69">
        <f t="shared" si="0"/>
        <v>0</v>
      </c>
      <c r="N31" s="70">
        <v>99</v>
      </c>
      <c r="O31" s="71">
        <v>1</v>
      </c>
      <c r="P31" s="71">
        <v>198</v>
      </c>
      <c r="Q31" s="71">
        <v>0</v>
      </c>
      <c r="R31" s="72">
        <f t="shared" si="1"/>
        <v>198</v>
      </c>
      <c r="S31" s="71">
        <v>5</v>
      </c>
      <c r="T31" s="71">
        <v>5.5</v>
      </c>
      <c r="U31" s="71">
        <v>16</v>
      </c>
      <c r="V31" s="73">
        <v>16</v>
      </c>
      <c r="Z31" s="75">
        <f t="shared" si="2"/>
        <v>0</v>
      </c>
      <c r="AD31" s="76">
        <v>99</v>
      </c>
      <c r="BC31" s="12">
        <f t="shared" si="3"/>
        <v>214</v>
      </c>
      <c r="BD31" s="12">
        <f t="shared" si="4"/>
        <v>198</v>
      </c>
      <c r="BE31" s="38">
        <f>IF($O$4&gt;0,(LARGE(($N31,$V31,$AD31,$AL31,$AT31,$BB31),1)),"0")</f>
        <v>99</v>
      </c>
      <c r="BF31"/>
      <c r="BG31" s="12">
        <v>0</v>
      </c>
      <c r="BH31" s="12">
        <v>0</v>
      </c>
      <c r="BI31" s="38">
        <f t="shared" si="5"/>
        <v>115</v>
      </c>
      <c r="BJ31" s="12">
        <f t="shared" si="6"/>
        <v>198</v>
      </c>
    </row>
    <row r="32" spans="1:64" x14ac:dyDescent="0.2">
      <c r="A32" s="6">
        <v>24</v>
      </c>
      <c r="B32" s="6" t="s">
        <v>359</v>
      </c>
      <c r="C32" s="6" t="s">
        <v>478</v>
      </c>
      <c r="D32" s="6" t="s">
        <v>360</v>
      </c>
      <c r="E32" s="6" t="s">
        <v>32</v>
      </c>
      <c r="F32" s="6" t="s">
        <v>162</v>
      </c>
      <c r="G32" s="68">
        <v>1</v>
      </c>
      <c r="H32" s="68">
        <v>199.5</v>
      </c>
      <c r="I32" s="68">
        <v>0</v>
      </c>
      <c r="J32" s="69">
        <f t="shared" si="0"/>
        <v>199.5</v>
      </c>
      <c r="K32" s="68">
        <v>6.5</v>
      </c>
      <c r="L32" s="68">
        <v>6</v>
      </c>
      <c r="M32" s="68">
        <v>17</v>
      </c>
      <c r="N32" s="70">
        <v>17</v>
      </c>
      <c r="R32" s="72">
        <f t="shared" si="1"/>
        <v>0</v>
      </c>
      <c r="V32" s="73">
        <v>99</v>
      </c>
      <c r="Z32" s="75">
        <f t="shared" si="2"/>
        <v>0</v>
      </c>
      <c r="AD32" s="76">
        <v>99</v>
      </c>
      <c r="BC32" s="12">
        <f t="shared" si="3"/>
        <v>215</v>
      </c>
      <c r="BD32" s="12">
        <f t="shared" si="4"/>
        <v>199.5</v>
      </c>
      <c r="BE32" s="38">
        <f>IF($O$4&gt;0,(LARGE(($N32,$V32,$AD32,$AL32,$AT32,$BB32),1)),"0")</f>
        <v>99</v>
      </c>
      <c r="BF32"/>
      <c r="BG32" s="12">
        <v>0</v>
      </c>
      <c r="BH32" s="12">
        <v>0</v>
      </c>
      <c r="BI32" s="38">
        <f t="shared" si="5"/>
        <v>116</v>
      </c>
      <c r="BJ32" s="12">
        <f t="shared" si="6"/>
        <v>199.5</v>
      </c>
    </row>
  </sheetData>
  <sheetProtection sheet="1" objects="1" scenarios="1"/>
  <sortState xmlns:xlrd2="http://schemas.microsoft.com/office/spreadsheetml/2017/richdata2" ref="A9:XFD33">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phoneticPr fontId="10" type="noConversion"/>
  <conditionalFormatting sqref="X2:Y2 P2:Q2 H2:I2 AF2:AG2 AN2:AO2 AV2:AW2 H9:I65466 AV9:AW65466 P9:Q65466 X9:Y65466 AF9:AG65466 AN9:AO65466">
    <cfRule type="cellIs" dxfId="2" priority="1" stopIfTrue="1" operator="greaterThanOrEqual">
      <formula>$BL$6</formula>
    </cfRule>
  </conditionalFormatting>
  <dataValidations count="9">
    <dataValidation type="list" allowBlank="1" showInputMessage="1" showErrorMessage="1" sqref="BM1:BM2 BM9:BM65466" xr:uid="{00000000-0002-0000-0800-000000000000}">
      <formula1>"ja,nee"</formula1>
    </dataValidation>
    <dataValidation operator="lessThanOrEqual" allowBlank="1" showInputMessage="1" showErrorMessage="1" sqref="BC9:BE32 AH8 AP8 AX8 J8:J32 J1:J2 R1:R2 AX1:AX2 AP1:AP2 AH1:AH2 Z1:Z2 BC1:BK8 BL1:BL4 BL7:BL8 Z8:Z32 R8:R32 BI9:BJ32" xr:uid="{00000000-0002-0000-0800-000001000000}"/>
    <dataValidation type="decimal" allowBlank="1" showInputMessage="1" showErrorMessage="1" sqref="H1:I2 P1:Q2 AV1:AW2 AN1:AO2 AF1:AG2 X1:Y2 H8:I65466 X8:Y65466 P8:Q65466 AF8:AG65466 AN8:AO65466 AV8:AW65466" xr:uid="{00000000-0002-0000-0800-000002000000}">
      <formula1>0</formula1>
      <formula2>400</formula2>
    </dataValidation>
    <dataValidation type="decimal" allowBlank="1" showInputMessage="1" showErrorMessage="1" sqref="K1:L2 S1:T2 AY1:AZ2 AQ1:AR2 AI1:AJ2 AA1:AB2 K8:L65466 AA8:AB65466 S8:T65466 AI8:AJ65466 AQ8:AR65466 AY8:AZ65466" xr:uid="{00000000-0002-0000-0800-000003000000}">
      <formula1>0</formula1>
      <formula2>99</formula2>
    </dataValidation>
    <dataValidation type="whole" allowBlank="1" showInputMessage="1" showErrorMessage="1" sqref="M1:N2 U1:V2 BA1:BB2 AS1:AT2 AK1:AL2 AC1:AD2 M8:N65466 AC8:AD65466 U8:V65466 AK8:AL65466 AS8:AT65466 BA8:BB65466" xr:uid="{00000000-0002-0000-0800-000004000000}">
      <formula1>0</formula1>
      <formula2>999</formula2>
    </dataValidation>
    <dataValidation type="whole" operator="lessThanOrEqual" allowBlank="1" showInputMessage="1" showErrorMessage="1" sqref="BL6" xr:uid="{00000000-0002-0000-0800-000005000000}">
      <formula1>400</formula1>
    </dataValidation>
    <dataValidation type="whole" operator="lessThanOrEqual" allowBlank="1" showInputMessage="1" showErrorMessage="1" sqref="BL5" xr:uid="{00000000-0002-0000-0800-000006000000}">
      <formula1>99</formula1>
    </dataValidation>
    <dataValidation type="whole" allowBlank="1" showInputMessage="1" showErrorMessage="1" sqref="O3:V3" xr:uid="{00000000-0002-0000-0800-000007000000}">
      <formula1>0</formula1>
      <formula2>99</formula2>
    </dataValidation>
    <dataValidation type="decimal" operator="lessThanOrEqual" allowBlank="1" showInputMessage="1" showErrorMessage="1" sqref="R33:R65466 BK9:BL32 J33:J65466 Z33:Z65466 AH9:AH65466 AP9:AP65466 AX9:AX65466 BC33:BL65466 BG9:BH32" xr:uid="{00000000-0002-0000-0800-000008000000}">
      <formula1>100</formula1>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3105"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3106"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3107"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3108"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3109"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03110"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3111"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3112"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3113"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3114"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3115"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3116"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3117"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3118"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03119"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3120"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03121"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3122"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3123"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3124"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3125"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3126"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3127"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3128"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3129"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3130"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4</vt:i4>
      </vt:variant>
    </vt:vector>
  </HeadingPairs>
  <TitlesOfParts>
    <vt:vector size="20" baseType="lpstr">
      <vt:lpstr>Informatie</vt:lpstr>
      <vt:lpstr>B</vt:lpstr>
      <vt:lpstr>L1</vt:lpstr>
      <vt:lpstr>L2</vt:lpstr>
      <vt:lpstr>L1 - L2</vt:lpstr>
      <vt:lpstr>M1</vt:lpstr>
      <vt:lpstr>M2</vt:lpstr>
      <vt:lpstr>M1 - M2</vt:lpstr>
      <vt:lpstr>Z1</vt:lpstr>
      <vt:lpstr>Z2</vt:lpstr>
      <vt:lpstr>ZZL</vt:lpstr>
      <vt:lpstr>Z1 - Z2</vt:lpstr>
      <vt:lpstr>Kampioenen</vt:lpstr>
      <vt:lpstr>Diversen</vt:lpstr>
      <vt:lpstr>Instellingen</vt:lpstr>
      <vt:lpstr>Afvaardiging</vt:lpstr>
      <vt:lpstr>B!Afdrukbereik</vt:lpstr>
      <vt:lpstr>Afvaardiging!Afdruktitels</vt:lpstr>
      <vt:lpstr>Diversen!Afdruktitels</vt:lpstr>
      <vt:lpstr>Kampioenen!Afdruktitels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dc:creator>
  <cp:lastModifiedBy>Gebruiker</cp:lastModifiedBy>
  <cp:lastPrinted>2022-07-02T13:53:19Z</cp:lastPrinted>
  <dcterms:created xsi:type="dcterms:W3CDTF">2007-03-07T12:54:43Z</dcterms:created>
  <dcterms:modified xsi:type="dcterms:W3CDTF">2022-07-03T12:31:03Z</dcterms:modified>
</cp:coreProperties>
</file>