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5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6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7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8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9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10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11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12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13.xml" ContentType="application/vnd.openxmlformats-officedocument.drawing+xml"/>
  <Override PartName="/xl/ctrlProps/ctrlProp241.xml" ContentType="application/vnd.ms-excel.controlproperties+xml"/>
  <Override PartName="/xl/drawings/drawing14.xml" ContentType="application/vnd.openxmlformats-officedocument.drawing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drawings/drawing15.xml" ContentType="application/vnd.openxmlformats-officedocument.drawing+xml"/>
  <Override PartName="/xl/ctrlProps/ctrlProp246.xml" ContentType="application/vnd.ms-excel.controlproperties+xml"/>
  <Override PartName="/xl/drawings/drawing16.xml" ContentType="application/vnd.openxmlformats-officedocument.drawing+xml"/>
  <Override PartName="/xl/ctrlProps/ctrlProp24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Vincent\KINGSTON\VINCE\Kring NOV\Kringkamp Outdoor 2019\Uitslagen Selectie 2019\"/>
    </mc:Choice>
  </mc:AlternateContent>
  <bookViews>
    <workbookView xWindow="720" yWindow="435" windowWidth="16035" windowHeight="9930" tabRatio="844"/>
  </bookViews>
  <sheets>
    <sheet name="Informatie" sheetId="131" r:id="rId1"/>
    <sheet name="B(AB)" sheetId="142" r:id="rId2"/>
    <sheet name="B(C)" sheetId="153" r:id="rId3"/>
    <sheet name="B(DE)" sheetId="154" r:id="rId4"/>
    <sheet name="L(AB)" sheetId="137" r:id="rId5"/>
    <sheet name="L(C)" sheetId="155" r:id="rId6"/>
    <sheet name="L(DE)" sheetId="156" r:id="rId7"/>
    <sheet name="M(C)" sheetId="148" r:id="rId8"/>
    <sheet name="M(DE)" sheetId="157" r:id="rId9"/>
    <sheet name="Z(C)" sheetId="149" r:id="rId10"/>
    <sheet name="Z(DE)" sheetId="158" r:id="rId11"/>
    <sheet name="ZZ(DE)" sheetId="150" r:id="rId12"/>
    <sheet name="Z-ZZ(CDE)" sheetId="159" state="hidden" r:id="rId13"/>
    <sheet name="Kampioenen" sheetId="59" r:id="rId14"/>
    <sheet name="Diversen" sheetId="103" r:id="rId15"/>
    <sheet name="Instellingen" sheetId="80" r:id="rId16"/>
    <sheet name="Afvaardiging" sheetId="5" r:id="rId17"/>
  </sheets>
  <definedNames>
    <definedName name="Dressuur" localSheetId="14">Diversen!#REF!</definedName>
    <definedName name="Dressuur_1" localSheetId="14">Diversen!#REF!</definedName>
    <definedName name="Dressuur_2" localSheetId="14">Diversen!#REF!</definedName>
    <definedName name="Dressuur_3" localSheetId="14">Diversen!#REF!</definedName>
    <definedName name="_xlnm.Print_Area" localSheetId="1">'B(AB)'!$A$3:$BI$17</definedName>
    <definedName name="_xlnm.Print_Area" localSheetId="2">'B(C)'!$A$3:$BI$19</definedName>
    <definedName name="_xlnm.Print_Area" localSheetId="3">'B(DE)'!$A$3:$BI$40</definedName>
    <definedName name="_xlnm.Print_Area" localSheetId="4">'L(AB)'!$A$3:$BI$10</definedName>
    <definedName name="_xlnm.Print_Area" localSheetId="5">'L(C)'!$A$3:$BI$13</definedName>
    <definedName name="_xlnm.Print_Area" localSheetId="6">'L(DE)'!$A$3:$BI$35</definedName>
    <definedName name="_xlnm.Print_Area" localSheetId="7">'M(C)'!$A$3:$BI$11</definedName>
    <definedName name="_xlnm.Print_Area" localSheetId="8">'M(DE)'!$A$3:$BI$19</definedName>
    <definedName name="_xlnm.Print_Area" localSheetId="9">'Z(C)'!$A$3:$BI$9</definedName>
    <definedName name="_xlnm.Print_Area" localSheetId="10">'Z(DE)'!$A$3:$BI$15</definedName>
    <definedName name="_xlnm.Print_Titles" localSheetId="16">Afvaardiging!$3:$4</definedName>
    <definedName name="_xlnm.Print_Titles" localSheetId="14">Diversen!$8:$8</definedName>
    <definedName name="_xlnm.Print_Titles" localSheetId="13">Kampioenen!$4:$4</definedName>
    <definedName name="Springen" localSheetId="14">Diversen!#REF!</definedName>
    <definedName name="Springen_1" localSheetId="14">Diversen!#REF!</definedName>
    <definedName name="Springen_10" localSheetId="14">Diversen!#REF!</definedName>
    <definedName name="Springen_11" localSheetId="14">Diversen!#REF!</definedName>
    <definedName name="Springen_12" localSheetId="14">Diversen!#REF!</definedName>
    <definedName name="Springen_13" localSheetId="14">Diversen!#REF!</definedName>
    <definedName name="Springen_14" localSheetId="14">Diversen!#REF!</definedName>
    <definedName name="Springen_15" localSheetId="14">Diversen!#REF!</definedName>
    <definedName name="Springen_16" localSheetId="14">Diversen!#REF!</definedName>
    <definedName name="Springen_17" localSheetId="14">Diversen!#REF!</definedName>
    <definedName name="Springen_18" localSheetId="14">Diversen!#REF!</definedName>
    <definedName name="Springen_2" localSheetId="14">Diversen!#REF!</definedName>
    <definedName name="Springen_3" localSheetId="14">Diversen!#REF!</definedName>
    <definedName name="Springen_4" localSheetId="14">Diversen!#REF!</definedName>
    <definedName name="Springen_5" localSheetId="14">Diversen!#REF!</definedName>
    <definedName name="Springen_6" localSheetId="14">Diversen!#REF!</definedName>
    <definedName name="Springen_7" localSheetId="14">Diversen!#REF!</definedName>
    <definedName name="Springen_8" localSheetId="14">Diversen!#REF!</definedName>
    <definedName name="Springen_9" localSheetId="14">Diversen!#REF!</definedName>
  </definedNames>
  <calcPr calcId="152511"/>
</workbook>
</file>

<file path=xl/calcChain.xml><?xml version="1.0" encoding="utf-8"?>
<calcChain xmlns="http://schemas.openxmlformats.org/spreadsheetml/2006/main">
  <c r="BE9" i="150" l="1"/>
  <c r="BD9" i="150"/>
  <c r="CN9" i="150"/>
  <c r="CM9" i="150"/>
  <c r="CL9" i="150"/>
  <c r="CK9" i="150"/>
  <c r="CJ9" i="150"/>
  <c r="CI9" i="150"/>
  <c r="CH9" i="150"/>
  <c r="CG9" i="150"/>
  <c r="CF9" i="150"/>
  <c r="CE9" i="150"/>
  <c r="CD9" i="150"/>
  <c r="CC9" i="150"/>
  <c r="CB9" i="150"/>
  <c r="CA9" i="150"/>
  <c r="BZ9" i="150"/>
  <c r="BY9" i="150"/>
  <c r="BX9" i="150"/>
  <c r="BW9" i="150"/>
  <c r="BV9" i="150"/>
  <c r="BU9" i="150"/>
  <c r="BT9" i="150"/>
  <c r="BS9" i="150"/>
  <c r="BR9" i="150"/>
  <c r="BQ9" i="150"/>
  <c r="BP9" i="150"/>
  <c r="BO9" i="150"/>
  <c r="BN9" i="150"/>
  <c r="BM9" i="150"/>
  <c r="BL9" i="150"/>
  <c r="BK9" i="150"/>
  <c r="BC9" i="150"/>
  <c r="BD14" i="158"/>
  <c r="BD13" i="158"/>
  <c r="BD11" i="158"/>
  <c r="BD15" i="158"/>
  <c r="BD9" i="158"/>
  <c r="BD12" i="158"/>
  <c r="BD10" i="158"/>
  <c r="CM14" i="158"/>
  <c r="CM13" i="158"/>
  <c r="CM11" i="158"/>
  <c r="CM15" i="158"/>
  <c r="CM9" i="158"/>
  <c r="CM12" i="158"/>
  <c r="CM10" i="158"/>
  <c r="CL14" i="158"/>
  <c r="CL13" i="158"/>
  <c r="CL11" i="158"/>
  <c r="CL15" i="158"/>
  <c r="CL9" i="158"/>
  <c r="CL12" i="158"/>
  <c r="CL10" i="158"/>
  <c r="CK14" i="158"/>
  <c r="CK13" i="158"/>
  <c r="CK11" i="158"/>
  <c r="CK15" i="158"/>
  <c r="CK9" i="158"/>
  <c r="CK12" i="158"/>
  <c r="CK10" i="158"/>
  <c r="CJ14" i="158"/>
  <c r="CJ13" i="158"/>
  <c r="CJ11" i="158"/>
  <c r="CJ15" i="158"/>
  <c r="CN15" i="158" s="1"/>
  <c r="CJ9" i="158"/>
  <c r="CJ12" i="158"/>
  <c r="CJ10" i="158"/>
  <c r="CH14" i="158"/>
  <c r="CH13" i="158"/>
  <c r="CH11" i="158"/>
  <c r="CH15" i="158"/>
  <c r="CH9" i="158"/>
  <c r="CH12" i="158"/>
  <c r="CH10" i="158"/>
  <c r="CG14" i="158"/>
  <c r="CG13" i="158"/>
  <c r="CG11" i="158"/>
  <c r="CG15" i="158"/>
  <c r="CG9" i="158"/>
  <c r="CG12" i="158"/>
  <c r="CG10" i="158"/>
  <c r="CF14" i="158"/>
  <c r="CF13" i="158"/>
  <c r="CF11" i="158"/>
  <c r="CF15" i="158"/>
  <c r="CF9" i="158"/>
  <c r="CF12" i="158"/>
  <c r="CF10" i="158"/>
  <c r="CE14" i="158"/>
  <c r="CE13" i="158"/>
  <c r="CE11" i="158"/>
  <c r="CE15" i="158"/>
  <c r="CI15" i="158" s="1"/>
  <c r="CE9" i="158"/>
  <c r="CE12" i="158"/>
  <c r="CE10" i="158"/>
  <c r="CC14" i="158"/>
  <c r="CC13" i="158"/>
  <c r="CC11" i="158"/>
  <c r="CC15" i="158"/>
  <c r="CC9" i="158"/>
  <c r="CC12" i="158"/>
  <c r="CC10" i="158"/>
  <c r="CB14" i="158"/>
  <c r="CB13" i="158"/>
  <c r="CB11" i="158"/>
  <c r="CB15" i="158"/>
  <c r="CB9" i="158"/>
  <c r="CB12" i="158"/>
  <c r="CB10" i="158"/>
  <c r="CA14" i="158"/>
  <c r="CA13" i="158"/>
  <c r="CA11" i="158"/>
  <c r="CA15" i="158"/>
  <c r="CA9" i="158"/>
  <c r="CA12" i="158"/>
  <c r="CA10" i="158"/>
  <c r="BZ14" i="158"/>
  <c r="BZ13" i="158"/>
  <c r="BZ11" i="158"/>
  <c r="BZ15" i="158"/>
  <c r="CD15" i="158" s="1"/>
  <c r="BZ9" i="158"/>
  <c r="BZ12" i="158"/>
  <c r="BZ10" i="158"/>
  <c r="BX14" i="158"/>
  <c r="BX13" i="158"/>
  <c r="BX11" i="158"/>
  <c r="BX15" i="158"/>
  <c r="BX9" i="158"/>
  <c r="BX12" i="158"/>
  <c r="BX10" i="158"/>
  <c r="BW14" i="158"/>
  <c r="BW13" i="158"/>
  <c r="BW11" i="158"/>
  <c r="BW15" i="158"/>
  <c r="BW9" i="158"/>
  <c r="BW12" i="158"/>
  <c r="BW10" i="158"/>
  <c r="BV14" i="158"/>
  <c r="BV13" i="158"/>
  <c r="BV11" i="158"/>
  <c r="BV15" i="158"/>
  <c r="BV9" i="158"/>
  <c r="BV12" i="158"/>
  <c r="BV10" i="158"/>
  <c r="BU14" i="158"/>
  <c r="BU13" i="158"/>
  <c r="BU11" i="158"/>
  <c r="BU15" i="158"/>
  <c r="BY15" i="158" s="1"/>
  <c r="BU9" i="158"/>
  <c r="BU12" i="158"/>
  <c r="BU10" i="158"/>
  <c r="BS14" i="158"/>
  <c r="BS13" i="158"/>
  <c r="BS11" i="158"/>
  <c r="BS15" i="158"/>
  <c r="BS9" i="158"/>
  <c r="BS12" i="158"/>
  <c r="BS10" i="158"/>
  <c r="BR14" i="158"/>
  <c r="BR13" i="158"/>
  <c r="BR11" i="158"/>
  <c r="BR15" i="158"/>
  <c r="BR9" i="158"/>
  <c r="BR12" i="158"/>
  <c r="BR10" i="158"/>
  <c r="BQ14" i="158"/>
  <c r="BQ13" i="158"/>
  <c r="BQ11" i="158"/>
  <c r="BQ15" i="158"/>
  <c r="BQ9" i="158"/>
  <c r="BQ12" i="158"/>
  <c r="BQ10" i="158"/>
  <c r="BP14" i="158"/>
  <c r="BP13" i="158"/>
  <c r="BP11" i="158"/>
  <c r="BP15" i="158"/>
  <c r="BT15" i="158" s="1"/>
  <c r="BP9" i="158"/>
  <c r="BP12" i="158"/>
  <c r="BP10" i="158"/>
  <c r="BN14" i="158"/>
  <c r="BN13" i="158"/>
  <c r="BN11" i="158"/>
  <c r="BN15" i="158"/>
  <c r="BN9" i="158"/>
  <c r="BN12" i="158"/>
  <c r="BN10" i="158"/>
  <c r="BM14" i="158"/>
  <c r="BM13" i="158"/>
  <c r="BM11" i="158"/>
  <c r="BM15" i="158"/>
  <c r="BM9" i="158"/>
  <c r="BM12" i="158"/>
  <c r="BM10" i="158"/>
  <c r="BL14" i="158"/>
  <c r="BL13" i="158"/>
  <c r="BL11" i="158"/>
  <c r="BL15" i="158"/>
  <c r="BL9" i="158"/>
  <c r="BL12" i="158"/>
  <c r="BL10" i="158"/>
  <c r="BK14" i="158"/>
  <c r="BK13" i="158"/>
  <c r="BK11" i="158"/>
  <c r="BK15" i="158"/>
  <c r="BO15" i="158" s="1"/>
  <c r="BK9" i="158"/>
  <c r="BK12" i="158"/>
  <c r="BK10" i="158"/>
  <c r="BC14" i="158"/>
  <c r="BC13" i="158"/>
  <c r="BC11" i="158"/>
  <c r="BC15" i="158"/>
  <c r="BC9" i="158"/>
  <c r="BC12" i="158"/>
  <c r="BC10" i="158"/>
  <c r="BD20" i="157"/>
  <c r="BD19" i="157"/>
  <c r="BD15" i="157"/>
  <c r="BD18" i="157"/>
  <c r="BD17" i="157"/>
  <c r="BD11" i="157"/>
  <c r="BD12" i="157"/>
  <c r="BD16" i="157"/>
  <c r="BD13" i="157"/>
  <c r="BD10" i="157"/>
  <c r="BD14" i="157"/>
  <c r="BD9" i="157"/>
  <c r="CM20" i="157"/>
  <c r="CM19" i="157"/>
  <c r="CM15" i="157"/>
  <c r="CM18" i="157"/>
  <c r="CM17" i="157"/>
  <c r="CM11" i="157"/>
  <c r="CM12" i="157"/>
  <c r="CM16" i="157"/>
  <c r="CM13" i="157"/>
  <c r="CM10" i="157"/>
  <c r="CM14" i="157"/>
  <c r="CM9" i="157"/>
  <c r="CL20" i="157"/>
  <c r="CL19" i="157"/>
  <c r="CL15" i="157"/>
  <c r="CL18" i="157"/>
  <c r="CL17" i="157"/>
  <c r="CL11" i="157"/>
  <c r="CL12" i="157"/>
  <c r="CL16" i="157"/>
  <c r="CL13" i="157"/>
  <c r="CL10" i="157"/>
  <c r="CL14" i="157"/>
  <c r="CL9" i="157"/>
  <c r="CK20" i="157"/>
  <c r="CK19" i="157"/>
  <c r="CK15" i="157"/>
  <c r="CK18" i="157"/>
  <c r="CK17" i="157"/>
  <c r="CK11" i="157"/>
  <c r="CK12" i="157"/>
  <c r="CK16" i="157"/>
  <c r="CK13" i="157"/>
  <c r="CK10" i="157"/>
  <c r="CK14" i="157"/>
  <c r="CK9" i="157"/>
  <c r="CJ20" i="157"/>
  <c r="CN20" i="157" s="1"/>
  <c r="CJ19" i="157"/>
  <c r="CN19" i="157" s="1"/>
  <c r="CJ15" i="157"/>
  <c r="CN15" i="157" s="1"/>
  <c r="CJ18" i="157"/>
  <c r="CN18" i="157" s="1"/>
  <c r="CJ17" i="157"/>
  <c r="CN17" i="157" s="1"/>
  <c r="CJ11" i="157"/>
  <c r="CN11" i="157" s="1"/>
  <c r="CJ12" i="157"/>
  <c r="CN12" i="157" s="1"/>
  <c r="CJ16" i="157"/>
  <c r="CN16" i="157" s="1"/>
  <c r="CJ13" i="157"/>
  <c r="CN13" i="157" s="1"/>
  <c r="CJ10" i="157"/>
  <c r="CN10" i="157" s="1"/>
  <c r="CJ14" i="157"/>
  <c r="CN14" i="157" s="1"/>
  <c r="CJ9" i="157"/>
  <c r="CN9" i="157" s="1"/>
  <c r="CH20" i="157"/>
  <c r="CH19" i="157"/>
  <c r="CH15" i="157"/>
  <c r="CH18" i="157"/>
  <c r="CH17" i="157"/>
  <c r="CH11" i="157"/>
  <c r="CH12" i="157"/>
  <c r="CH16" i="157"/>
  <c r="CH13" i="157"/>
  <c r="CH10" i="157"/>
  <c r="CH14" i="157"/>
  <c r="CH9" i="157"/>
  <c r="CG20" i="157"/>
  <c r="CG19" i="157"/>
  <c r="CG15" i="157"/>
  <c r="CG18" i="157"/>
  <c r="CG17" i="157"/>
  <c r="CG11" i="157"/>
  <c r="CG12" i="157"/>
  <c r="CG16" i="157"/>
  <c r="CG13" i="157"/>
  <c r="CG10" i="157"/>
  <c r="CG14" i="157"/>
  <c r="CG9" i="157"/>
  <c r="CF20" i="157"/>
  <c r="CF19" i="157"/>
  <c r="CF15" i="157"/>
  <c r="CF18" i="157"/>
  <c r="CF17" i="157"/>
  <c r="CF11" i="157"/>
  <c r="CF12" i="157"/>
  <c r="CF16" i="157"/>
  <c r="CF13" i="157"/>
  <c r="CF10" i="157"/>
  <c r="CF14" i="157"/>
  <c r="CF9" i="157"/>
  <c r="CE20" i="157"/>
  <c r="CI20" i="157" s="1"/>
  <c r="CE19" i="157"/>
  <c r="CI19" i="157" s="1"/>
  <c r="CE15" i="157"/>
  <c r="CI15" i="157" s="1"/>
  <c r="CE18" i="157"/>
  <c r="CI18" i="157" s="1"/>
  <c r="CE17" i="157"/>
  <c r="CI17" i="157" s="1"/>
  <c r="CE11" i="157"/>
  <c r="CI11" i="157" s="1"/>
  <c r="CE12" i="157"/>
  <c r="CI12" i="157" s="1"/>
  <c r="CE16" i="157"/>
  <c r="CI16" i="157" s="1"/>
  <c r="CE13" i="157"/>
  <c r="CI13" i="157" s="1"/>
  <c r="CE10" i="157"/>
  <c r="CI10" i="157" s="1"/>
  <c r="CE14" i="157"/>
  <c r="CI14" i="157" s="1"/>
  <c r="CE9" i="157"/>
  <c r="CI9" i="157" s="1"/>
  <c r="CC20" i="157"/>
  <c r="CC19" i="157"/>
  <c r="CC15" i="157"/>
  <c r="CC18" i="157"/>
  <c r="CC17" i="157"/>
  <c r="CC11" i="157"/>
  <c r="CC12" i="157"/>
  <c r="CC16" i="157"/>
  <c r="CC13" i="157"/>
  <c r="CC10" i="157"/>
  <c r="CC14" i="157"/>
  <c r="CC9" i="157"/>
  <c r="CB20" i="157"/>
  <c r="CB19" i="157"/>
  <c r="CB15" i="157"/>
  <c r="CB18" i="157"/>
  <c r="CB17" i="157"/>
  <c r="CB11" i="157"/>
  <c r="CB12" i="157"/>
  <c r="CB16" i="157"/>
  <c r="CB13" i="157"/>
  <c r="CB10" i="157"/>
  <c r="CB14" i="157"/>
  <c r="CB9" i="157"/>
  <c r="CA20" i="157"/>
  <c r="CA19" i="157"/>
  <c r="CA15" i="157"/>
  <c r="CA18" i="157"/>
  <c r="CA17" i="157"/>
  <c r="CA11" i="157"/>
  <c r="CA12" i="157"/>
  <c r="CA16" i="157"/>
  <c r="CA13" i="157"/>
  <c r="CA10" i="157"/>
  <c r="CA14" i="157"/>
  <c r="CA9" i="157"/>
  <c r="BZ20" i="157"/>
  <c r="CD20" i="157" s="1"/>
  <c r="BZ19" i="157"/>
  <c r="CD19" i="157" s="1"/>
  <c r="BZ15" i="157"/>
  <c r="CD15" i="157" s="1"/>
  <c r="BZ18" i="157"/>
  <c r="CD18" i="157" s="1"/>
  <c r="BZ17" i="157"/>
  <c r="CD17" i="157" s="1"/>
  <c r="BZ11" i="157"/>
  <c r="CD11" i="157" s="1"/>
  <c r="BZ12" i="157"/>
  <c r="CD12" i="157" s="1"/>
  <c r="BZ16" i="157"/>
  <c r="CD16" i="157" s="1"/>
  <c r="BZ13" i="157"/>
  <c r="CD13" i="157" s="1"/>
  <c r="BZ10" i="157"/>
  <c r="CD10" i="157" s="1"/>
  <c r="BZ14" i="157"/>
  <c r="CD14" i="157" s="1"/>
  <c r="BZ9" i="157"/>
  <c r="CD9" i="157" s="1"/>
  <c r="BX20" i="157"/>
  <c r="BX19" i="157"/>
  <c r="BX15" i="157"/>
  <c r="BX18" i="157"/>
  <c r="BX17" i="157"/>
  <c r="BX11" i="157"/>
  <c r="BX12" i="157"/>
  <c r="BX16" i="157"/>
  <c r="BX13" i="157"/>
  <c r="BX10" i="157"/>
  <c r="BX14" i="157"/>
  <c r="BX9" i="157"/>
  <c r="BW20" i="157"/>
  <c r="BW19" i="157"/>
  <c r="BW15" i="157"/>
  <c r="BW18" i="157"/>
  <c r="BW17" i="157"/>
  <c r="BW11" i="157"/>
  <c r="BW12" i="157"/>
  <c r="BW16" i="157"/>
  <c r="BW13" i="157"/>
  <c r="BW10" i="157"/>
  <c r="BW14" i="157"/>
  <c r="BW9" i="157"/>
  <c r="BV20" i="157"/>
  <c r="BV19" i="157"/>
  <c r="BV15" i="157"/>
  <c r="BV18" i="157"/>
  <c r="BV17" i="157"/>
  <c r="BV11" i="157"/>
  <c r="BV12" i="157"/>
  <c r="BV16" i="157"/>
  <c r="BV13" i="157"/>
  <c r="BV10" i="157"/>
  <c r="BV14" i="157"/>
  <c r="BV9" i="157"/>
  <c r="BU20" i="157"/>
  <c r="BY20" i="157" s="1"/>
  <c r="BU19" i="157"/>
  <c r="BY19" i="157" s="1"/>
  <c r="BU15" i="157"/>
  <c r="BY15" i="157" s="1"/>
  <c r="BU18" i="157"/>
  <c r="BY18" i="157" s="1"/>
  <c r="BU17" i="157"/>
  <c r="BY17" i="157" s="1"/>
  <c r="BU11" i="157"/>
  <c r="BY11" i="157" s="1"/>
  <c r="BU12" i="157"/>
  <c r="BY12" i="157" s="1"/>
  <c r="BU16" i="157"/>
  <c r="BY16" i="157" s="1"/>
  <c r="BU13" i="157"/>
  <c r="BY13" i="157" s="1"/>
  <c r="BU10" i="157"/>
  <c r="BY10" i="157" s="1"/>
  <c r="BU14" i="157"/>
  <c r="BY14" i="157" s="1"/>
  <c r="BU9" i="157"/>
  <c r="BY9" i="157" s="1"/>
  <c r="BS20" i="157"/>
  <c r="BS19" i="157"/>
  <c r="BS15" i="157"/>
  <c r="BS18" i="157"/>
  <c r="BS17" i="157"/>
  <c r="BS11" i="157"/>
  <c r="BS12" i="157"/>
  <c r="BS16" i="157"/>
  <c r="BS13" i="157"/>
  <c r="BS10" i="157"/>
  <c r="BS14" i="157"/>
  <c r="BS9" i="157"/>
  <c r="BR20" i="157"/>
  <c r="BR19" i="157"/>
  <c r="BR15" i="157"/>
  <c r="BR18" i="157"/>
  <c r="BR17" i="157"/>
  <c r="BR11" i="157"/>
  <c r="BR12" i="157"/>
  <c r="BR16" i="157"/>
  <c r="BR13" i="157"/>
  <c r="BR10" i="157"/>
  <c r="BR14" i="157"/>
  <c r="BR9" i="157"/>
  <c r="BQ20" i="157"/>
  <c r="BQ19" i="157"/>
  <c r="BQ15" i="157"/>
  <c r="BQ18" i="157"/>
  <c r="BQ17" i="157"/>
  <c r="BQ11" i="157"/>
  <c r="BQ12" i="157"/>
  <c r="BQ16" i="157"/>
  <c r="BQ13" i="157"/>
  <c r="BQ10" i="157"/>
  <c r="BQ14" i="157"/>
  <c r="BQ9" i="157"/>
  <c r="BP20" i="157"/>
  <c r="BT20" i="157" s="1"/>
  <c r="BP19" i="157"/>
  <c r="BT19" i="157" s="1"/>
  <c r="BP15" i="157"/>
  <c r="BT15" i="157" s="1"/>
  <c r="BP18" i="157"/>
  <c r="BT18" i="157" s="1"/>
  <c r="BP17" i="157"/>
  <c r="BT17" i="157" s="1"/>
  <c r="BP11" i="157"/>
  <c r="BT11" i="157" s="1"/>
  <c r="BP12" i="157"/>
  <c r="BT12" i="157" s="1"/>
  <c r="BP16" i="157"/>
  <c r="BT16" i="157" s="1"/>
  <c r="BP13" i="157"/>
  <c r="BT13" i="157" s="1"/>
  <c r="BP10" i="157"/>
  <c r="BT10" i="157" s="1"/>
  <c r="BP14" i="157"/>
  <c r="BT14" i="157" s="1"/>
  <c r="BP9" i="157"/>
  <c r="BT9" i="157" s="1"/>
  <c r="BN20" i="157"/>
  <c r="BN19" i="157"/>
  <c r="BN15" i="157"/>
  <c r="BN18" i="157"/>
  <c r="BN17" i="157"/>
  <c r="BN11" i="157"/>
  <c r="BN12" i="157"/>
  <c r="BN16" i="157"/>
  <c r="BN13" i="157"/>
  <c r="BN10" i="157"/>
  <c r="BN14" i="157"/>
  <c r="BN9" i="157"/>
  <c r="BM20" i="157"/>
  <c r="BM19" i="157"/>
  <c r="BM15" i="157"/>
  <c r="BM18" i="157"/>
  <c r="BM17" i="157"/>
  <c r="BM11" i="157"/>
  <c r="BM12" i="157"/>
  <c r="BM16" i="157"/>
  <c r="BM13" i="157"/>
  <c r="BM10" i="157"/>
  <c r="BM14" i="157"/>
  <c r="BM9" i="157"/>
  <c r="BL20" i="157"/>
  <c r="BL19" i="157"/>
  <c r="BL15" i="157"/>
  <c r="BL18" i="157"/>
  <c r="BL17" i="157"/>
  <c r="BL11" i="157"/>
  <c r="BL12" i="157"/>
  <c r="BL16" i="157"/>
  <c r="BL13" i="157"/>
  <c r="BL10" i="157"/>
  <c r="BL14" i="157"/>
  <c r="BL9" i="157"/>
  <c r="BK20" i="157"/>
  <c r="BO20" i="157" s="1"/>
  <c r="BK19" i="157"/>
  <c r="BO19" i="157" s="1"/>
  <c r="BK15" i="157"/>
  <c r="BO15" i="157" s="1"/>
  <c r="BK18" i="157"/>
  <c r="BO18" i="157" s="1"/>
  <c r="BK17" i="157"/>
  <c r="BO17" i="157" s="1"/>
  <c r="BK11" i="157"/>
  <c r="BO11" i="157" s="1"/>
  <c r="BK12" i="157"/>
  <c r="BO12" i="157" s="1"/>
  <c r="BK16" i="157"/>
  <c r="BO16" i="157" s="1"/>
  <c r="BK13" i="157"/>
  <c r="BO13" i="157" s="1"/>
  <c r="BK10" i="157"/>
  <c r="BO10" i="157" s="1"/>
  <c r="BK14" i="157"/>
  <c r="BO14" i="157" s="1"/>
  <c r="BK9" i="157"/>
  <c r="BO9" i="157" s="1"/>
  <c r="BC20" i="157"/>
  <c r="BC19" i="157"/>
  <c r="BE19" i="157" s="1"/>
  <c r="BC15" i="157"/>
  <c r="BE15" i="157" s="1"/>
  <c r="BC18" i="157"/>
  <c r="BE18" i="157" s="1"/>
  <c r="BC17" i="157"/>
  <c r="BE17" i="157" s="1"/>
  <c r="BC11" i="157"/>
  <c r="BE11" i="157" s="1"/>
  <c r="BC12" i="157"/>
  <c r="BE12" i="157" s="1"/>
  <c r="BC16" i="157"/>
  <c r="BE16" i="157" s="1"/>
  <c r="BC13" i="157"/>
  <c r="BE13" i="157" s="1"/>
  <c r="BC10" i="157"/>
  <c r="BE10" i="157" s="1"/>
  <c r="BC14" i="157"/>
  <c r="BE14" i="157" s="1"/>
  <c r="BC9" i="157"/>
  <c r="BE9" i="157" s="1"/>
  <c r="BD9" i="149"/>
  <c r="CN9" i="149"/>
  <c r="CM9" i="149"/>
  <c r="CL9" i="149"/>
  <c r="CK9" i="149"/>
  <c r="CJ9" i="149"/>
  <c r="CI9" i="149"/>
  <c r="CH9" i="149"/>
  <c r="CG9" i="149"/>
  <c r="CF9" i="149"/>
  <c r="CE9" i="149"/>
  <c r="CD9" i="149"/>
  <c r="CC9" i="149"/>
  <c r="CB9" i="149"/>
  <c r="CA9" i="149"/>
  <c r="BZ9" i="149"/>
  <c r="BY9" i="149"/>
  <c r="BX9" i="149"/>
  <c r="BW9" i="149"/>
  <c r="BV9" i="149"/>
  <c r="BU9" i="149"/>
  <c r="BT9" i="149"/>
  <c r="BS9" i="149"/>
  <c r="BR9" i="149"/>
  <c r="BQ9" i="149"/>
  <c r="BP9" i="149"/>
  <c r="BO9" i="149"/>
  <c r="BN9" i="149"/>
  <c r="BM9" i="149"/>
  <c r="BL9" i="149"/>
  <c r="BK9" i="149"/>
  <c r="BC9" i="149"/>
  <c r="BE9" i="149" s="1"/>
  <c r="BD11" i="148"/>
  <c r="BD10" i="148"/>
  <c r="BD9" i="148"/>
  <c r="CM11" i="148"/>
  <c r="CM10" i="148"/>
  <c r="CM9" i="148"/>
  <c r="CL11" i="148"/>
  <c r="CL10" i="148"/>
  <c r="CL9" i="148"/>
  <c r="CK11" i="148"/>
  <c r="CK10" i="148"/>
  <c r="CK9" i="148"/>
  <c r="CJ11" i="148"/>
  <c r="CJ10" i="148"/>
  <c r="CJ9" i="148"/>
  <c r="CN9" i="148" s="1"/>
  <c r="CH11" i="148"/>
  <c r="CH10" i="148"/>
  <c r="CH9" i="148"/>
  <c r="CG11" i="148"/>
  <c r="CG10" i="148"/>
  <c r="CG9" i="148"/>
  <c r="CF11" i="148"/>
  <c r="CF10" i="148"/>
  <c r="CF9" i="148"/>
  <c r="CE11" i="148"/>
  <c r="CE10" i="148"/>
  <c r="CE9" i="148"/>
  <c r="CI9" i="148" s="1"/>
  <c r="CC11" i="148"/>
  <c r="CC10" i="148"/>
  <c r="CC9" i="148"/>
  <c r="CB11" i="148"/>
  <c r="CB10" i="148"/>
  <c r="CB9" i="148"/>
  <c r="CA11" i="148"/>
  <c r="CA10" i="148"/>
  <c r="CA9" i="148"/>
  <c r="BZ11" i="148"/>
  <c r="BZ10" i="148"/>
  <c r="BZ9" i="148"/>
  <c r="CD9" i="148" s="1"/>
  <c r="BX11" i="148"/>
  <c r="BX10" i="148"/>
  <c r="BX9" i="148"/>
  <c r="BW11" i="148"/>
  <c r="BW10" i="148"/>
  <c r="BW9" i="148"/>
  <c r="BV11" i="148"/>
  <c r="BV10" i="148"/>
  <c r="BV9" i="148"/>
  <c r="BU11" i="148"/>
  <c r="BU10" i="148"/>
  <c r="BU9" i="148"/>
  <c r="BY9" i="148" s="1"/>
  <c r="BS11" i="148"/>
  <c r="BS10" i="148"/>
  <c r="BS9" i="148"/>
  <c r="BR11" i="148"/>
  <c r="BR10" i="148"/>
  <c r="BR9" i="148"/>
  <c r="BQ11" i="148"/>
  <c r="BQ10" i="148"/>
  <c r="BQ9" i="148"/>
  <c r="BP11" i="148"/>
  <c r="BP10" i="148"/>
  <c r="BP9" i="148"/>
  <c r="BT9" i="148" s="1"/>
  <c r="BN11" i="148"/>
  <c r="BN10" i="148"/>
  <c r="BN9" i="148"/>
  <c r="BM11" i="148"/>
  <c r="BM10" i="148"/>
  <c r="BM9" i="148"/>
  <c r="BL11" i="148"/>
  <c r="BL10" i="148"/>
  <c r="BL9" i="148"/>
  <c r="BK11" i="148"/>
  <c r="BK10" i="148"/>
  <c r="BK9" i="148"/>
  <c r="BO9" i="148" s="1"/>
  <c r="BC11" i="148"/>
  <c r="BC10" i="148"/>
  <c r="BC9" i="148"/>
  <c r="BD35" i="156"/>
  <c r="BD27" i="156"/>
  <c r="BD26" i="156"/>
  <c r="BD24" i="156"/>
  <c r="BD28" i="156"/>
  <c r="BD34" i="156"/>
  <c r="BD33" i="156"/>
  <c r="BD32" i="156"/>
  <c r="BD31" i="156"/>
  <c r="BD30" i="156"/>
  <c r="BD29" i="156"/>
  <c r="BD25" i="156"/>
  <c r="BD23" i="156"/>
  <c r="BD22" i="156"/>
  <c r="BD16" i="156"/>
  <c r="BD11" i="156"/>
  <c r="BD20" i="156"/>
  <c r="BD17" i="156"/>
  <c r="BD18" i="156"/>
  <c r="BD21" i="156"/>
  <c r="BD19" i="156"/>
  <c r="BD12" i="156"/>
  <c r="BD15" i="156"/>
  <c r="BD14" i="156"/>
  <c r="BD13" i="156"/>
  <c r="BD10" i="156"/>
  <c r="BD9" i="156"/>
  <c r="CM35" i="156"/>
  <c r="CM27" i="156"/>
  <c r="CM26" i="156"/>
  <c r="CM24" i="156"/>
  <c r="CM28" i="156"/>
  <c r="CM34" i="156"/>
  <c r="CM33" i="156"/>
  <c r="CM32" i="156"/>
  <c r="CM31" i="156"/>
  <c r="CM30" i="156"/>
  <c r="CM29" i="156"/>
  <c r="CM25" i="156"/>
  <c r="CM23" i="156"/>
  <c r="CM22" i="156"/>
  <c r="CM16" i="156"/>
  <c r="CM11" i="156"/>
  <c r="CM20" i="156"/>
  <c r="CM17" i="156"/>
  <c r="CM18" i="156"/>
  <c r="CM21" i="156"/>
  <c r="CM19" i="156"/>
  <c r="CM12" i="156"/>
  <c r="CM15" i="156"/>
  <c r="CM14" i="156"/>
  <c r="CM13" i="156"/>
  <c r="CM10" i="156"/>
  <c r="CM9" i="156"/>
  <c r="CL35" i="156"/>
  <c r="CL27" i="156"/>
  <c r="CL26" i="156"/>
  <c r="CL24" i="156"/>
  <c r="CL28" i="156"/>
  <c r="CL34" i="156"/>
  <c r="CL33" i="156"/>
  <c r="CL32" i="156"/>
  <c r="CL31" i="156"/>
  <c r="CL30" i="156"/>
  <c r="CL29" i="156"/>
  <c r="CL25" i="156"/>
  <c r="CL23" i="156"/>
  <c r="CL22" i="156"/>
  <c r="CL16" i="156"/>
  <c r="CL11" i="156"/>
  <c r="CL20" i="156"/>
  <c r="CL17" i="156"/>
  <c r="CL18" i="156"/>
  <c r="CL21" i="156"/>
  <c r="CL19" i="156"/>
  <c r="CL12" i="156"/>
  <c r="CL15" i="156"/>
  <c r="CL14" i="156"/>
  <c r="CL13" i="156"/>
  <c r="CL10" i="156"/>
  <c r="CL9" i="156"/>
  <c r="CK35" i="156"/>
  <c r="CK27" i="156"/>
  <c r="CK26" i="156"/>
  <c r="CK24" i="156"/>
  <c r="CK28" i="156"/>
  <c r="CK34" i="156"/>
  <c r="CK33" i="156"/>
  <c r="CK32" i="156"/>
  <c r="CK31" i="156"/>
  <c r="CK30" i="156"/>
  <c r="CK29" i="156"/>
  <c r="CK25" i="156"/>
  <c r="CK23" i="156"/>
  <c r="CK22" i="156"/>
  <c r="CK16" i="156"/>
  <c r="CK11" i="156"/>
  <c r="CK20" i="156"/>
  <c r="CK17" i="156"/>
  <c r="CK18" i="156"/>
  <c r="CK21" i="156"/>
  <c r="CK19" i="156"/>
  <c r="CK12" i="156"/>
  <c r="CK15" i="156"/>
  <c r="CK14" i="156"/>
  <c r="CK13" i="156"/>
  <c r="CK10" i="156"/>
  <c r="CK9" i="156"/>
  <c r="CJ35" i="156"/>
  <c r="CJ27" i="156"/>
  <c r="CJ26" i="156"/>
  <c r="CN26" i="156" s="1"/>
  <c r="CJ24" i="156"/>
  <c r="CJ28" i="156"/>
  <c r="CJ34" i="156"/>
  <c r="CJ33" i="156"/>
  <c r="CN33" i="156" s="1"/>
  <c r="CJ32" i="156"/>
  <c r="CN32" i="156" s="1"/>
  <c r="CJ31" i="156"/>
  <c r="CJ30" i="156"/>
  <c r="CJ29" i="156"/>
  <c r="CN29" i="156" s="1"/>
  <c r="CJ25" i="156"/>
  <c r="CJ23" i="156"/>
  <c r="CJ22" i="156"/>
  <c r="CJ16" i="156"/>
  <c r="CN16" i="156" s="1"/>
  <c r="CJ11" i="156"/>
  <c r="CJ20" i="156"/>
  <c r="CJ17" i="156"/>
  <c r="CJ18" i="156"/>
  <c r="CN18" i="156" s="1"/>
  <c r="CJ21" i="156"/>
  <c r="CJ19" i="156"/>
  <c r="CJ12" i="156"/>
  <c r="CJ15" i="156"/>
  <c r="CN15" i="156" s="1"/>
  <c r="CJ14" i="156"/>
  <c r="CN14" i="156" s="1"/>
  <c r="CJ13" i="156"/>
  <c r="CJ10" i="156"/>
  <c r="CJ9" i="156"/>
  <c r="CN9" i="156" s="1"/>
  <c r="CH35" i="156"/>
  <c r="CH27" i="156"/>
  <c r="CH26" i="156"/>
  <c r="CH24" i="156"/>
  <c r="CH28" i="156"/>
  <c r="CH34" i="156"/>
  <c r="CH33" i="156"/>
  <c r="CH32" i="156"/>
  <c r="CH31" i="156"/>
  <c r="CH30" i="156"/>
  <c r="CH29" i="156"/>
  <c r="CH25" i="156"/>
  <c r="CH23" i="156"/>
  <c r="CH22" i="156"/>
  <c r="CH16" i="156"/>
  <c r="CH11" i="156"/>
  <c r="CH20" i="156"/>
  <c r="CH17" i="156"/>
  <c r="CH18" i="156"/>
  <c r="CH21" i="156"/>
  <c r="CH19" i="156"/>
  <c r="CH12" i="156"/>
  <c r="CH15" i="156"/>
  <c r="CH14" i="156"/>
  <c r="CH13" i="156"/>
  <c r="CH10" i="156"/>
  <c r="CH9" i="156"/>
  <c r="CG35" i="156"/>
  <c r="CG27" i="156"/>
  <c r="CG26" i="156"/>
  <c r="CG24" i="156"/>
  <c r="CG28" i="156"/>
  <c r="CG34" i="156"/>
  <c r="CG33" i="156"/>
  <c r="CG32" i="156"/>
  <c r="CG31" i="156"/>
  <c r="CG30" i="156"/>
  <c r="CG29" i="156"/>
  <c r="CG25" i="156"/>
  <c r="CG23" i="156"/>
  <c r="CG22" i="156"/>
  <c r="CG16" i="156"/>
  <c r="CG11" i="156"/>
  <c r="CG20" i="156"/>
  <c r="CG17" i="156"/>
  <c r="CG18" i="156"/>
  <c r="CG21" i="156"/>
  <c r="CG19" i="156"/>
  <c r="CG12" i="156"/>
  <c r="CG15" i="156"/>
  <c r="CG14" i="156"/>
  <c r="CG13" i="156"/>
  <c r="CG10" i="156"/>
  <c r="CG9" i="156"/>
  <c r="CF35" i="156"/>
  <c r="CF27" i="156"/>
  <c r="CF26" i="156"/>
  <c r="CF24" i="156"/>
  <c r="CF28" i="156"/>
  <c r="CF34" i="156"/>
  <c r="CF33" i="156"/>
  <c r="CF32" i="156"/>
  <c r="CF31" i="156"/>
  <c r="CF30" i="156"/>
  <c r="CF29" i="156"/>
  <c r="CF25" i="156"/>
  <c r="CF23" i="156"/>
  <c r="CF22" i="156"/>
  <c r="CF16" i="156"/>
  <c r="CF11" i="156"/>
  <c r="CF20" i="156"/>
  <c r="CF17" i="156"/>
  <c r="CF18" i="156"/>
  <c r="CF21" i="156"/>
  <c r="CF19" i="156"/>
  <c r="CF12" i="156"/>
  <c r="CF15" i="156"/>
  <c r="CF14" i="156"/>
  <c r="CF13" i="156"/>
  <c r="CF10" i="156"/>
  <c r="CF9" i="156"/>
  <c r="CE35" i="156"/>
  <c r="CE27" i="156"/>
  <c r="CE26" i="156"/>
  <c r="CE24" i="156"/>
  <c r="CE28" i="156"/>
  <c r="CE34" i="156"/>
  <c r="CE33" i="156"/>
  <c r="CE32" i="156"/>
  <c r="CE31" i="156"/>
  <c r="CE30" i="156"/>
  <c r="CE29" i="156"/>
  <c r="CE25" i="156"/>
  <c r="CE23" i="156"/>
  <c r="CE22" i="156"/>
  <c r="CE16" i="156"/>
  <c r="CE11" i="156"/>
  <c r="CE20" i="156"/>
  <c r="CE17" i="156"/>
  <c r="CE18" i="156"/>
  <c r="CE21" i="156"/>
  <c r="CE19" i="156"/>
  <c r="CE12" i="156"/>
  <c r="CE15" i="156"/>
  <c r="CE14" i="156"/>
  <c r="CE13" i="156"/>
  <c r="CE10" i="156"/>
  <c r="CE9" i="156"/>
  <c r="CD10" i="156"/>
  <c r="CC35" i="156"/>
  <c r="CC27" i="156"/>
  <c r="CC26" i="156"/>
  <c r="CC24" i="156"/>
  <c r="CC28" i="156"/>
  <c r="CC34" i="156"/>
  <c r="CC33" i="156"/>
  <c r="CC32" i="156"/>
  <c r="CC31" i="156"/>
  <c r="CC30" i="156"/>
  <c r="CC29" i="156"/>
  <c r="CC25" i="156"/>
  <c r="CC23" i="156"/>
  <c r="CC22" i="156"/>
  <c r="CC16" i="156"/>
  <c r="CC11" i="156"/>
  <c r="CC20" i="156"/>
  <c r="CC17" i="156"/>
  <c r="CC18" i="156"/>
  <c r="CC21" i="156"/>
  <c r="CC19" i="156"/>
  <c r="CC12" i="156"/>
  <c r="CC15" i="156"/>
  <c r="CC14" i="156"/>
  <c r="CC13" i="156"/>
  <c r="CC10" i="156"/>
  <c r="CC9" i="156"/>
  <c r="CB35" i="156"/>
  <c r="CB27" i="156"/>
  <c r="CB26" i="156"/>
  <c r="CB24" i="156"/>
  <c r="CB28" i="156"/>
  <c r="CB34" i="156"/>
  <c r="CB33" i="156"/>
  <c r="CB32" i="156"/>
  <c r="CB31" i="156"/>
  <c r="CB30" i="156"/>
  <c r="CB29" i="156"/>
  <c r="CB25" i="156"/>
  <c r="CB23" i="156"/>
  <c r="CB22" i="156"/>
  <c r="CB16" i="156"/>
  <c r="CB11" i="156"/>
  <c r="CB20" i="156"/>
  <c r="CB17" i="156"/>
  <c r="CB18" i="156"/>
  <c r="CB21" i="156"/>
  <c r="CB19" i="156"/>
  <c r="CB12" i="156"/>
  <c r="CB15" i="156"/>
  <c r="CB14" i="156"/>
  <c r="CB13" i="156"/>
  <c r="CB10" i="156"/>
  <c r="CB9" i="156"/>
  <c r="CA35" i="156"/>
  <c r="CA27" i="156"/>
  <c r="CA26" i="156"/>
  <c r="CA24" i="156"/>
  <c r="CA28" i="156"/>
  <c r="CA34" i="156"/>
  <c r="CA33" i="156"/>
  <c r="CA32" i="156"/>
  <c r="CA31" i="156"/>
  <c r="CA30" i="156"/>
  <c r="CA29" i="156"/>
  <c r="CA25" i="156"/>
  <c r="CA23" i="156"/>
  <c r="CA22" i="156"/>
  <c r="CA16" i="156"/>
  <c r="CA11" i="156"/>
  <c r="CA20" i="156"/>
  <c r="CA17" i="156"/>
  <c r="CA18" i="156"/>
  <c r="CA21" i="156"/>
  <c r="CA19" i="156"/>
  <c r="CA12" i="156"/>
  <c r="CA15" i="156"/>
  <c r="CA14" i="156"/>
  <c r="CA13" i="156"/>
  <c r="CA10" i="156"/>
  <c r="CA9" i="156"/>
  <c r="BZ35" i="156"/>
  <c r="BZ27" i="156"/>
  <c r="CD27" i="156" s="1"/>
  <c r="BZ26" i="156"/>
  <c r="CD26" i="156" s="1"/>
  <c r="BZ24" i="156"/>
  <c r="BZ28" i="156"/>
  <c r="BZ34" i="156"/>
  <c r="CD34" i="156" s="1"/>
  <c r="BZ33" i="156"/>
  <c r="CD33" i="156" s="1"/>
  <c r="BZ32" i="156"/>
  <c r="BZ31" i="156"/>
  <c r="BZ30" i="156"/>
  <c r="CD30" i="156" s="1"/>
  <c r="BZ29" i="156"/>
  <c r="CD29" i="156" s="1"/>
  <c r="BZ25" i="156"/>
  <c r="BZ23" i="156"/>
  <c r="BZ22" i="156"/>
  <c r="CD22" i="156" s="1"/>
  <c r="BZ16" i="156"/>
  <c r="CD16" i="156" s="1"/>
  <c r="BZ11" i="156"/>
  <c r="BZ20" i="156"/>
  <c r="BZ17" i="156"/>
  <c r="CD17" i="156" s="1"/>
  <c r="BZ18" i="156"/>
  <c r="CD18" i="156" s="1"/>
  <c r="BZ21" i="156"/>
  <c r="BZ19" i="156"/>
  <c r="BZ12" i="156"/>
  <c r="CD12" i="156" s="1"/>
  <c r="BZ15" i="156"/>
  <c r="CD15" i="156" s="1"/>
  <c r="BZ14" i="156"/>
  <c r="BZ13" i="156"/>
  <c r="BZ10" i="156"/>
  <c r="BZ9" i="156"/>
  <c r="CD9" i="156" s="1"/>
  <c r="BX35" i="156"/>
  <c r="BX27" i="156"/>
  <c r="BX26" i="156"/>
  <c r="BX24" i="156"/>
  <c r="BX28" i="156"/>
  <c r="BX34" i="156"/>
  <c r="BX33" i="156"/>
  <c r="BX32" i="156"/>
  <c r="BX31" i="156"/>
  <c r="BX30" i="156"/>
  <c r="BX29" i="156"/>
  <c r="BX25" i="156"/>
  <c r="BX23" i="156"/>
  <c r="BX22" i="156"/>
  <c r="BX16" i="156"/>
  <c r="BX11" i="156"/>
  <c r="BX20" i="156"/>
  <c r="BX17" i="156"/>
  <c r="BX18" i="156"/>
  <c r="BX21" i="156"/>
  <c r="BX19" i="156"/>
  <c r="BX12" i="156"/>
  <c r="BX15" i="156"/>
  <c r="BX14" i="156"/>
  <c r="BX13" i="156"/>
  <c r="BX10" i="156"/>
  <c r="BX9" i="156"/>
  <c r="BW35" i="156"/>
  <c r="BW27" i="156"/>
  <c r="BW26" i="156"/>
  <c r="BW24" i="156"/>
  <c r="BW28" i="156"/>
  <c r="BW34" i="156"/>
  <c r="BW33" i="156"/>
  <c r="BW32" i="156"/>
  <c r="BW31" i="156"/>
  <c r="BW30" i="156"/>
  <c r="BW29" i="156"/>
  <c r="BW25" i="156"/>
  <c r="BW23" i="156"/>
  <c r="BW22" i="156"/>
  <c r="BW16" i="156"/>
  <c r="BW11" i="156"/>
  <c r="BW20" i="156"/>
  <c r="BW17" i="156"/>
  <c r="BW18" i="156"/>
  <c r="BW21" i="156"/>
  <c r="BW19" i="156"/>
  <c r="BW12" i="156"/>
  <c r="BW15" i="156"/>
  <c r="BW14" i="156"/>
  <c r="BW13" i="156"/>
  <c r="BW10" i="156"/>
  <c r="BW9" i="156"/>
  <c r="BV35" i="156"/>
  <c r="BV27" i="156"/>
  <c r="BV26" i="156"/>
  <c r="BV24" i="156"/>
  <c r="BV28" i="156"/>
  <c r="BV34" i="156"/>
  <c r="BV33" i="156"/>
  <c r="BV32" i="156"/>
  <c r="BV31" i="156"/>
  <c r="BV30" i="156"/>
  <c r="BV29" i="156"/>
  <c r="BV25" i="156"/>
  <c r="BV23" i="156"/>
  <c r="BV22" i="156"/>
  <c r="BV16" i="156"/>
  <c r="BV11" i="156"/>
  <c r="BV20" i="156"/>
  <c r="BV17" i="156"/>
  <c r="BV18" i="156"/>
  <c r="BV21" i="156"/>
  <c r="BV19" i="156"/>
  <c r="BV12" i="156"/>
  <c r="BV15" i="156"/>
  <c r="BV14" i="156"/>
  <c r="BV13" i="156"/>
  <c r="BV10" i="156"/>
  <c r="BV9" i="156"/>
  <c r="BU35" i="156"/>
  <c r="BU27" i="156"/>
  <c r="BU26" i="156"/>
  <c r="BY26" i="156" s="1"/>
  <c r="BU24" i="156"/>
  <c r="BU28" i="156"/>
  <c r="BU34" i="156"/>
  <c r="BU33" i="156"/>
  <c r="BY33" i="156" s="1"/>
  <c r="BU32" i="156"/>
  <c r="BU31" i="156"/>
  <c r="BU30" i="156"/>
  <c r="BU29" i="156"/>
  <c r="BY29" i="156" s="1"/>
  <c r="BU25" i="156"/>
  <c r="BU23" i="156"/>
  <c r="BU22" i="156"/>
  <c r="BU16" i="156"/>
  <c r="BY16" i="156" s="1"/>
  <c r="BU11" i="156"/>
  <c r="BU20" i="156"/>
  <c r="BU17" i="156"/>
  <c r="BU18" i="156"/>
  <c r="BY18" i="156" s="1"/>
  <c r="BU21" i="156"/>
  <c r="BU19" i="156"/>
  <c r="BU12" i="156"/>
  <c r="BU15" i="156"/>
  <c r="BY15" i="156" s="1"/>
  <c r="BU14" i="156"/>
  <c r="BU13" i="156"/>
  <c r="BU10" i="156"/>
  <c r="BU9" i="156"/>
  <c r="BY9" i="156" s="1"/>
  <c r="BS35" i="156"/>
  <c r="BS27" i="156"/>
  <c r="BS26" i="156"/>
  <c r="BS24" i="156"/>
  <c r="BS28" i="156"/>
  <c r="BS34" i="156"/>
  <c r="BS33" i="156"/>
  <c r="BS32" i="156"/>
  <c r="BS31" i="156"/>
  <c r="BS30" i="156"/>
  <c r="BS29" i="156"/>
  <c r="BS25" i="156"/>
  <c r="BS23" i="156"/>
  <c r="BS22" i="156"/>
  <c r="BS16" i="156"/>
  <c r="BS11" i="156"/>
  <c r="BS20" i="156"/>
  <c r="BS17" i="156"/>
  <c r="BS18" i="156"/>
  <c r="BS21" i="156"/>
  <c r="BS19" i="156"/>
  <c r="BS12" i="156"/>
  <c r="BS15" i="156"/>
  <c r="BS14" i="156"/>
  <c r="BS13" i="156"/>
  <c r="BS10" i="156"/>
  <c r="BS9" i="156"/>
  <c r="BR35" i="156"/>
  <c r="BR27" i="156"/>
  <c r="BR26" i="156"/>
  <c r="BR24" i="156"/>
  <c r="BR28" i="156"/>
  <c r="BR34" i="156"/>
  <c r="BR33" i="156"/>
  <c r="BR32" i="156"/>
  <c r="BR31" i="156"/>
  <c r="BR30" i="156"/>
  <c r="BR29" i="156"/>
  <c r="BR25" i="156"/>
  <c r="BR23" i="156"/>
  <c r="BR22" i="156"/>
  <c r="BR16" i="156"/>
  <c r="BR11" i="156"/>
  <c r="BR20" i="156"/>
  <c r="BR17" i="156"/>
  <c r="BR18" i="156"/>
  <c r="BR21" i="156"/>
  <c r="BR19" i="156"/>
  <c r="BR12" i="156"/>
  <c r="BR15" i="156"/>
  <c r="BR14" i="156"/>
  <c r="BR13" i="156"/>
  <c r="BR10" i="156"/>
  <c r="BR9" i="156"/>
  <c r="BQ35" i="156"/>
  <c r="BQ27" i="156"/>
  <c r="BQ26" i="156"/>
  <c r="BQ24" i="156"/>
  <c r="BQ28" i="156"/>
  <c r="BQ34" i="156"/>
  <c r="BQ33" i="156"/>
  <c r="BQ32" i="156"/>
  <c r="BQ31" i="156"/>
  <c r="BQ30" i="156"/>
  <c r="BQ29" i="156"/>
  <c r="BQ25" i="156"/>
  <c r="BQ23" i="156"/>
  <c r="BQ22" i="156"/>
  <c r="BQ16" i="156"/>
  <c r="BQ11" i="156"/>
  <c r="BQ20" i="156"/>
  <c r="BQ17" i="156"/>
  <c r="BQ18" i="156"/>
  <c r="BQ21" i="156"/>
  <c r="BQ19" i="156"/>
  <c r="BQ12" i="156"/>
  <c r="BQ15" i="156"/>
  <c r="BQ14" i="156"/>
  <c r="BQ13" i="156"/>
  <c r="BQ10" i="156"/>
  <c r="BQ9" i="156"/>
  <c r="BP35" i="156"/>
  <c r="BP27" i="156"/>
  <c r="BP26" i="156"/>
  <c r="BP24" i="156"/>
  <c r="BT24" i="156" s="1"/>
  <c r="BP28" i="156"/>
  <c r="BP34" i="156"/>
  <c r="BP33" i="156"/>
  <c r="BP32" i="156"/>
  <c r="BP31" i="156"/>
  <c r="BP30" i="156"/>
  <c r="BP29" i="156"/>
  <c r="BP25" i="156"/>
  <c r="BP23" i="156"/>
  <c r="BP22" i="156"/>
  <c r="BP16" i="156"/>
  <c r="BP11" i="156"/>
  <c r="BP20" i="156"/>
  <c r="BP17" i="156"/>
  <c r="BP18" i="156"/>
  <c r="BP21" i="156"/>
  <c r="BP19" i="156"/>
  <c r="BP12" i="156"/>
  <c r="BP15" i="156"/>
  <c r="BP14" i="156"/>
  <c r="BP13" i="156"/>
  <c r="BP10" i="156"/>
  <c r="BP9" i="156"/>
  <c r="BN35" i="156"/>
  <c r="BN27" i="156"/>
  <c r="BN26" i="156"/>
  <c r="BN24" i="156"/>
  <c r="BN28" i="156"/>
  <c r="BN34" i="156"/>
  <c r="BN33" i="156"/>
  <c r="BN32" i="156"/>
  <c r="BN31" i="156"/>
  <c r="BN30" i="156"/>
  <c r="BN29" i="156"/>
  <c r="BN25" i="156"/>
  <c r="BN23" i="156"/>
  <c r="BN22" i="156"/>
  <c r="BN16" i="156"/>
  <c r="BN11" i="156"/>
  <c r="BN20" i="156"/>
  <c r="BN17" i="156"/>
  <c r="BN18" i="156"/>
  <c r="BN21" i="156"/>
  <c r="BN19" i="156"/>
  <c r="BN12" i="156"/>
  <c r="BN15" i="156"/>
  <c r="BN14" i="156"/>
  <c r="BN13" i="156"/>
  <c r="BN10" i="156"/>
  <c r="BN9" i="156"/>
  <c r="BM35" i="156"/>
  <c r="BM27" i="156"/>
  <c r="BM26" i="156"/>
  <c r="BM24" i="156"/>
  <c r="BM28" i="156"/>
  <c r="BM34" i="156"/>
  <c r="BM33" i="156"/>
  <c r="BM32" i="156"/>
  <c r="BM31" i="156"/>
  <c r="BM30" i="156"/>
  <c r="BM29" i="156"/>
  <c r="BM25" i="156"/>
  <c r="BM23" i="156"/>
  <c r="BM22" i="156"/>
  <c r="BM16" i="156"/>
  <c r="BM11" i="156"/>
  <c r="BM20" i="156"/>
  <c r="BM17" i="156"/>
  <c r="BM18" i="156"/>
  <c r="BM21" i="156"/>
  <c r="BM19" i="156"/>
  <c r="BM12" i="156"/>
  <c r="BM15" i="156"/>
  <c r="BM14" i="156"/>
  <c r="BM13" i="156"/>
  <c r="BM10" i="156"/>
  <c r="BM9" i="156"/>
  <c r="BL35" i="156"/>
  <c r="BL27" i="156"/>
  <c r="BL26" i="156"/>
  <c r="BL24" i="156"/>
  <c r="BL28" i="156"/>
  <c r="BL34" i="156"/>
  <c r="BL33" i="156"/>
  <c r="BL32" i="156"/>
  <c r="BL31" i="156"/>
  <c r="BL30" i="156"/>
  <c r="BL29" i="156"/>
  <c r="BL25" i="156"/>
  <c r="BL23" i="156"/>
  <c r="BL22" i="156"/>
  <c r="BL16" i="156"/>
  <c r="BL11" i="156"/>
  <c r="BL20" i="156"/>
  <c r="BL17" i="156"/>
  <c r="BL18" i="156"/>
  <c r="BL21" i="156"/>
  <c r="BL19" i="156"/>
  <c r="BL12" i="156"/>
  <c r="BL15" i="156"/>
  <c r="BL14" i="156"/>
  <c r="BL13" i="156"/>
  <c r="BL10" i="156"/>
  <c r="BL9" i="156"/>
  <c r="BK35" i="156"/>
  <c r="BK27" i="156"/>
  <c r="BK26" i="156"/>
  <c r="BK24" i="156"/>
  <c r="BK28" i="156"/>
  <c r="BK34" i="156"/>
  <c r="BK33" i="156"/>
  <c r="BK32" i="156"/>
  <c r="BK31" i="156"/>
  <c r="BK30" i="156"/>
  <c r="BK29" i="156"/>
  <c r="BK25" i="156"/>
  <c r="BK23" i="156"/>
  <c r="BK22" i="156"/>
  <c r="BK16" i="156"/>
  <c r="BK11" i="156"/>
  <c r="BK20" i="156"/>
  <c r="BK17" i="156"/>
  <c r="BK18" i="156"/>
  <c r="BK21" i="156"/>
  <c r="BK19" i="156"/>
  <c r="BK12" i="156"/>
  <c r="BK15" i="156"/>
  <c r="BK14" i="156"/>
  <c r="BK13" i="156"/>
  <c r="BK10" i="156"/>
  <c r="BK9" i="156"/>
  <c r="BC35" i="156"/>
  <c r="BC27" i="156"/>
  <c r="BC26" i="156"/>
  <c r="BC24" i="156"/>
  <c r="BC28" i="156"/>
  <c r="BC34" i="156"/>
  <c r="BC33" i="156"/>
  <c r="BC32" i="156"/>
  <c r="BC31" i="156"/>
  <c r="BC30" i="156"/>
  <c r="BC29" i="156"/>
  <c r="BC25" i="156"/>
  <c r="BC23" i="156"/>
  <c r="BC22" i="156"/>
  <c r="BC16" i="156"/>
  <c r="BC11" i="156"/>
  <c r="BC20" i="156"/>
  <c r="BC17" i="156"/>
  <c r="BC18" i="156"/>
  <c r="BC21" i="156"/>
  <c r="BC19" i="156"/>
  <c r="BC12" i="156"/>
  <c r="BC15" i="156"/>
  <c r="BC14" i="156"/>
  <c r="BC13" i="156"/>
  <c r="BC10" i="156"/>
  <c r="BC9" i="156"/>
  <c r="BD13" i="155"/>
  <c r="BD11" i="155"/>
  <c r="BD12" i="155"/>
  <c r="BD10" i="155"/>
  <c r="BD9" i="155"/>
  <c r="CM13" i="155"/>
  <c r="CM11" i="155"/>
  <c r="CM12" i="155"/>
  <c r="CM10" i="155"/>
  <c r="CM9" i="155"/>
  <c r="CL13" i="155"/>
  <c r="CL11" i="155"/>
  <c r="CL12" i="155"/>
  <c r="CL10" i="155"/>
  <c r="CL9" i="155"/>
  <c r="CK13" i="155"/>
  <c r="CK11" i="155"/>
  <c r="CK12" i="155"/>
  <c r="CK10" i="155"/>
  <c r="CK9" i="155"/>
  <c r="CJ13" i="155"/>
  <c r="CJ11" i="155"/>
  <c r="CJ12" i="155"/>
  <c r="CN12" i="155" s="1"/>
  <c r="CJ10" i="155"/>
  <c r="CN10" i="155" s="1"/>
  <c r="CJ9" i="155"/>
  <c r="CH13" i="155"/>
  <c r="CH11" i="155"/>
  <c r="CH12" i="155"/>
  <c r="CH10" i="155"/>
  <c r="CH9" i="155"/>
  <c r="CG13" i="155"/>
  <c r="CG11" i="155"/>
  <c r="CG12" i="155"/>
  <c r="CG10" i="155"/>
  <c r="CG9" i="155"/>
  <c r="CF13" i="155"/>
  <c r="CF11" i="155"/>
  <c r="CF12" i="155"/>
  <c r="CF10" i="155"/>
  <c r="CF9" i="155"/>
  <c r="CE13" i="155"/>
  <c r="CE11" i="155"/>
  <c r="CE12" i="155"/>
  <c r="CI12" i="155" s="1"/>
  <c r="CE10" i="155"/>
  <c r="CI10" i="155" s="1"/>
  <c r="CE9" i="155"/>
  <c r="CC13" i="155"/>
  <c r="CC11" i="155"/>
  <c r="CC12" i="155"/>
  <c r="CC10" i="155"/>
  <c r="CC9" i="155"/>
  <c r="CB13" i="155"/>
  <c r="CB11" i="155"/>
  <c r="CB12" i="155"/>
  <c r="CB10" i="155"/>
  <c r="CB9" i="155"/>
  <c r="CA13" i="155"/>
  <c r="CA11" i="155"/>
  <c r="CA12" i="155"/>
  <c r="CA10" i="155"/>
  <c r="CA9" i="155"/>
  <c r="BZ13" i="155"/>
  <c r="BZ11" i="155"/>
  <c r="BZ12" i="155"/>
  <c r="CD12" i="155" s="1"/>
  <c r="BZ10" i="155"/>
  <c r="CD10" i="155" s="1"/>
  <c r="BZ9" i="155"/>
  <c r="BX13" i="155"/>
  <c r="BX11" i="155"/>
  <c r="BX12" i="155"/>
  <c r="BX10" i="155"/>
  <c r="BX9" i="155"/>
  <c r="BW13" i="155"/>
  <c r="BW11" i="155"/>
  <c r="BW12" i="155"/>
  <c r="BW10" i="155"/>
  <c r="BW9" i="155"/>
  <c r="BV13" i="155"/>
  <c r="BV11" i="155"/>
  <c r="BV12" i="155"/>
  <c r="BV10" i="155"/>
  <c r="BV9" i="155"/>
  <c r="BU13" i="155"/>
  <c r="BU11" i="155"/>
  <c r="BU12" i="155"/>
  <c r="BY12" i="155" s="1"/>
  <c r="BU10" i="155"/>
  <c r="BY10" i="155" s="1"/>
  <c r="BU9" i="155"/>
  <c r="BS13" i="155"/>
  <c r="BS11" i="155"/>
  <c r="BS12" i="155"/>
  <c r="BS10" i="155"/>
  <c r="BS9" i="155"/>
  <c r="BR13" i="155"/>
  <c r="BR11" i="155"/>
  <c r="BR12" i="155"/>
  <c r="BR10" i="155"/>
  <c r="BR9" i="155"/>
  <c r="BQ13" i="155"/>
  <c r="BQ11" i="155"/>
  <c r="BQ12" i="155"/>
  <c r="BQ10" i="155"/>
  <c r="BQ9" i="155"/>
  <c r="BP13" i="155"/>
  <c r="BP11" i="155"/>
  <c r="BP12" i="155"/>
  <c r="BT12" i="155" s="1"/>
  <c r="BP10" i="155"/>
  <c r="BT10" i="155" s="1"/>
  <c r="BP9" i="155"/>
  <c r="BN13" i="155"/>
  <c r="BN11" i="155"/>
  <c r="BN12" i="155"/>
  <c r="BN10" i="155"/>
  <c r="BN9" i="155"/>
  <c r="BM13" i="155"/>
  <c r="BM11" i="155"/>
  <c r="BM12" i="155"/>
  <c r="BM10" i="155"/>
  <c r="BM9" i="155"/>
  <c r="BL13" i="155"/>
  <c r="BL11" i="155"/>
  <c r="BL12" i="155"/>
  <c r="BL10" i="155"/>
  <c r="BL9" i="155"/>
  <c r="BK13" i="155"/>
  <c r="BK11" i="155"/>
  <c r="BK12" i="155"/>
  <c r="BO12" i="155" s="1"/>
  <c r="BK10" i="155"/>
  <c r="BO10" i="155" s="1"/>
  <c r="BK9" i="155"/>
  <c r="BC13" i="155"/>
  <c r="BE13" i="155" s="1"/>
  <c r="BC11" i="155"/>
  <c r="BC12" i="155"/>
  <c r="BE12" i="155" s="1"/>
  <c r="BC10" i="155"/>
  <c r="BC9" i="155"/>
  <c r="BE9" i="155" s="1"/>
  <c r="BD9" i="137"/>
  <c r="BD10" i="137"/>
  <c r="CM9" i="137"/>
  <c r="CM10" i="137"/>
  <c r="CL9" i="137"/>
  <c r="CL10" i="137"/>
  <c r="CK9" i="137"/>
  <c r="CK10" i="137"/>
  <c r="CJ9" i="137"/>
  <c r="CN9" i="137" s="1"/>
  <c r="CJ10" i="137"/>
  <c r="CN10" i="137" s="1"/>
  <c r="CH9" i="137"/>
  <c r="CH10" i="137"/>
  <c r="CG9" i="137"/>
  <c r="CG10" i="137"/>
  <c r="CF9" i="137"/>
  <c r="CF10" i="137"/>
  <c r="CE9" i="137"/>
  <c r="CI9" i="137" s="1"/>
  <c r="CE10" i="137"/>
  <c r="CI10" i="137" s="1"/>
  <c r="CC9" i="137"/>
  <c r="CC10" i="137"/>
  <c r="CB9" i="137"/>
  <c r="CB10" i="137"/>
  <c r="CA9" i="137"/>
  <c r="CA10" i="137"/>
  <c r="BZ9" i="137"/>
  <c r="CD9" i="137" s="1"/>
  <c r="BZ10" i="137"/>
  <c r="CD10" i="137" s="1"/>
  <c r="BX9" i="137"/>
  <c r="BX10" i="137"/>
  <c r="BW9" i="137"/>
  <c r="BW10" i="137"/>
  <c r="BV9" i="137"/>
  <c r="BV10" i="137"/>
  <c r="BU9" i="137"/>
  <c r="BY9" i="137" s="1"/>
  <c r="BU10" i="137"/>
  <c r="BY10" i="137" s="1"/>
  <c r="BS9" i="137"/>
  <c r="BS10" i="137"/>
  <c r="BR9" i="137"/>
  <c r="BR10" i="137"/>
  <c r="BQ9" i="137"/>
  <c r="BQ10" i="137"/>
  <c r="BP9" i="137"/>
  <c r="BT9" i="137" s="1"/>
  <c r="BP10" i="137"/>
  <c r="BT10" i="137" s="1"/>
  <c r="BN9" i="137"/>
  <c r="BN10" i="137"/>
  <c r="BM9" i="137"/>
  <c r="BM10" i="137"/>
  <c r="BL9" i="137"/>
  <c r="BL10" i="137"/>
  <c r="BK9" i="137"/>
  <c r="BO9" i="137" s="1"/>
  <c r="BK10" i="137"/>
  <c r="BO10" i="137" s="1"/>
  <c r="BC9" i="137"/>
  <c r="BE9" i="137" s="1"/>
  <c r="BC10" i="137"/>
  <c r="BE10" i="137" s="1"/>
  <c r="BD36" i="154"/>
  <c r="BD33" i="154"/>
  <c r="BD30" i="154"/>
  <c r="BD28" i="154"/>
  <c r="BD26" i="154"/>
  <c r="BD40" i="154"/>
  <c r="BD39" i="154"/>
  <c r="BD37" i="154"/>
  <c r="BD38" i="154"/>
  <c r="BD32" i="154"/>
  <c r="BD24" i="154"/>
  <c r="BD31" i="154"/>
  <c r="BD22" i="154"/>
  <c r="BD34" i="154"/>
  <c r="BD17" i="154"/>
  <c r="BD25" i="154"/>
  <c r="BD29" i="154"/>
  <c r="BD35" i="154"/>
  <c r="BD19" i="154"/>
  <c r="BD21" i="154"/>
  <c r="BD23" i="154"/>
  <c r="BD15" i="154"/>
  <c r="BD16" i="154"/>
  <c r="BD9" i="154"/>
  <c r="BD14" i="154"/>
  <c r="BD18" i="154"/>
  <c r="BD27" i="154"/>
  <c r="BD20" i="154"/>
  <c r="BD12" i="154"/>
  <c r="BD10" i="154"/>
  <c r="BD11" i="154"/>
  <c r="BD13" i="154"/>
  <c r="CM36" i="154"/>
  <c r="CM33" i="154"/>
  <c r="CM30" i="154"/>
  <c r="CM28" i="154"/>
  <c r="CM26" i="154"/>
  <c r="CM40" i="154"/>
  <c r="CM39" i="154"/>
  <c r="CM37" i="154"/>
  <c r="CM38" i="154"/>
  <c r="CM32" i="154"/>
  <c r="CM24" i="154"/>
  <c r="CM31" i="154"/>
  <c r="CM22" i="154"/>
  <c r="CM34" i="154"/>
  <c r="CM17" i="154"/>
  <c r="CM25" i="154"/>
  <c r="CM29" i="154"/>
  <c r="CM35" i="154"/>
  <c r="CM19" i="154"/>
  <c r="CM21" i="154"/>
  <c r="CM23" i="154"/>
  <c r="CM15" i="154"/>
  <c r="CM16" i="154"/>
  <c r="CM9" i="154"/>
  <c r="CM14" i="154"/>
  <c r="CM18" i="154"/>
  <c r="CM27" i="154"/>
  <c r="CM20" i="154"/>
  <c r="CM12" i="154"/>
  <c r="CM10" i="154"/>
  <c r="CM11" i="154"/>
  <c r="CM13" i="154"/>
  <c r="CL36" i="154"/>
  <c r="CL33" i="154"/>
  <c r="CL30" i="154"/>
  <c r="CL28" i="154"/>
  <c r="CL26" i="154"/>
  <c r="CL40" i="154"/>
  <c r="CL39" i="154"/>
  <c r="CL37" i="154"/>
  <c r="CL38" i="154"/>
  <c r="CL32" i="154"/>
  <c r="CL24" i="154"/>
  <c r="CL31" i="154"/>
  <c r="CL22" i="154"/>
  <c r="CL34" i="154"/>
  <c r="CL17" i="154"/>
  <c r="CL25" i="154"/>
  <c r="CL29" i="154"/>
  <c r="CL35" i="154"/>
  <c r="CL19" i="154"/>
  <c r="CL21" i="154"/>
  <c r="CL23" i="154"/>
  <c r="CL15" i="154"/>
  <c r="CL16" i="154"/>
  <c r="CL9" i="154"/>
  <c r="CL14" i="154"/>
  <c r="CL18" i="154"/>
  <c r="CL27" i="154"/>
  <c r="CL20" i="154"/>
  <c r="CL12" i="154"/>
  <c r="CL10" i="154"/>
  <c r="CL11" i="154"/>
  <c r="CL13" i="154"/>
  <c r="CK36" i="154"/>
  <c r="CK33" i="154"/>
  <c r="CK30" i="154"/>
  <c r="CK28" i="154"/>
  <c r="CK26" i="154"/>
  <c r="CK40" i="154"/>
  <c r="CK39" i="154"/>
  <c r="CK37" i="154"/>
  <c r="CK38" i="154"/>
  <c r="CK32" i="154"/>
  <c r="CK24" i="154"/>
  <c r="CK31" i="154"/>
  <c r="CK22" i="154"/>
  <c r="CK34" i="154"/>
  <c r="CK17" i="154"/>
  <c r="CK25" i="154"/>
  <c r="CK29" i="154"/>
  <c r="CK35" i="154"/>
  <c r="CK19" i="154"/>
  <c r="CK21" i="154"/>
  <c r="CK23" i="154"/>
  <c r="CK15" i="154"/>
  <c r="CK16" i="154"/>
  <c r="CK9" i="154"/>
  <c r="CK14" i="154"/>
  <c r="CK18" i="154"/>
  <c r="CK27" i="154"/>
  <c r="CK20" i="154"/>
  <c r="CK12" i="154"/>
  <c r="CK10" i="154"/>
  <c r="CK11" i="154"/>
  <c r="CK13" i="154"/>
  <c r="CJ36" i="154"/>
  <c r="CN36" i="154" s="1"/>
  <c r="CJ33" i="154"/>
  <c r="CN33" i="154" s="1"/>
  <c r="CJ30" i="154"/>
  <c r="CN30" i="154" s="1"/>
  <c r="CJ28" i="154"/>
  <c r="CN28" i="154" s="1"/>
  <c r="CJ26" i="154"/>
  <c r="CN26" i="154" s="1"/>
  <c r="CJ40" i="154"/>
  <c r="CN40" i="154" s="1"/>
  <c r="CJ39" i="154"/>
  <c r="CN39" i="154" s="1"/>
  <c r="CJ37" i="154"/>
  <c r="CN37" i="154" s="1"/>
  <c r="CJ38" i="154"/>
  <c r="CN38" i="154" s="1"/>
  <c r="CJ32" i="154"/>
  <c r="CN32" i="154" s="1"/>
  <c r="CJ24" i="154"/>
  <c r="CN24" i="154" s="1"/>
  <c r="CJ31" i="154"/>
  <c r="CN31" i="154" s="1"/>
  <c r="CJ22" i="154"/>
  <c r="CN22" i="154" s="1"/>
  <c r="CJ34" i="154"/>
  <c r="CN34" i="154" s="1"/>
  <c r="CJ17" i="154"/>
  <c r="CN17" i="154" s="1"/>
  <c r="CJ25" i="154"/>
  <c r="CN25" i="154" s="1"/>
  <c r="CJ29" i="154"/>
  <c r="CN29" i="154" s="1"/>
  <c r="CJ35" i="154"/>
  <c r="CN35" i="154" s="1"/>
  <c r="CJ19" i="154"/>
  <c r="CN19" i="154" s="1"/>
  <c r="CJ21" i="154"/>
  <c r="CN21" i="154" s="1"/>
  <c r="CJ23" i="154"/>
  <c r="CN23" i="154" s="1"/>
  <c r="CJ15" i="154"/>
  <c r="CN15" i="154" s="1"/>
  <c r="CJ16" i="154"/>
  <c r="CN16" i="154" s="1"/>
  <c r="CJ9" i="154"/>
  <c r="CN9" i="154" s="1"/>
  <c r="CJ14" i="154"/>
  <c r="CN14" i="154" s="1"/>
  <c r="CJ18" i="154"/>
  <c r="CN18" i="154" s="1"/>
  <c r="CJ27" i="154"/>
  <c r="CN27" i="154" s="1"/>
  <c r="CJ20" i="154"/>
  <c r="CN20" i="154" s="1"/>
  <c r="CJ12" i="154"/>
  <c r="CN12" i="154" s="1"/>
  <c r="CJ10" i="154"/>
  <c r="CN10" i="154" s="1"/>
  <c r="CJ11" i="154"/>
  <c r="CN11" i="154" s="1"/>
  <c r="CJ13" i="154"/>
  <c r="CN13" i="154" s="1"/>
  <c r="CH36" i="154"/>
  <c r="CH33" i="154"/>
  <c r="CH30" i="154"/>
  <c r="CH28" i="154"/>
  <c r="CH26" i="154"/>
  <c r="CH40" i="154"/>
  <c r="CH39" i="154"/>
  <c r="CH37" i="154"/>
  <c r="CH38" i="154"/>
  <c r="CH32" i="154"/>
  <c r="CH24" i="154"/>
  <c r="CH31" i="154"/>
  <c r="CH22" i="154"/>
  <c r="CH34" i="154"/>
  <c r="CH17" i="154"/>
  <c r="CH25" i="154"/>
  <c r="CH29" i="154"/>
  <c r="CH35" i="154"/>
  <c r="CH19" i="154"/>
  <c r="CH21" i="154"/>
  <c r="CH23" i="154"/>
  <c r="CH15" i="154"/>
  <c r="CH16" i="154"/>
  <c r="CH9" i="154"/>
  <c r="CH14" i="154"/>
  <c r="CH18" i="154"/>
  <c r="CH27" i="154"/>
  <c r="CH20" i="154"/>
  <c r="CH12" i="154"/>
  <c r="CH10" i="154"/>
  <c r="CH11" i="154"/>
  <c r="CH13" i="154"/>
  <c r="CG36" i="154"/>
  <c r="CG33" i="154"/>
  <c r="CG30" i="154"/>
  <c r="CG28" i="154"/>
  <c r="CG26" i="154"/>
  <c r="CG40" i="154"/>
  <c r="CG39" i="154"/>
  <c r="CG37" i="154"/>
  <c r="CG38" i="154"/>
  <c r="CG32" i="154"/>
  <c r="CG24" i="154"/>
  <c r="CG31" i="154"/>
  <c r="CG22" i="154"/>
  <c r="CG34" i="154"/>
  <c r="CG17" i="154"/>
  <c r="CG25" i="154"/>
  <c r="CG29" i="154"/>
  <c r="CG35" i="154"/>
  <c r="CG19" i="154"/>
  <c r="CG21" i="154"/>
  <c r="CG23" i="154"/>
  <c r="CG15" i="154"/>
  <c r="CG16" i="154"/>
  <c r="CG9" i="154"/>
  <c r="CG14" i="154"/>
  <c r="CG18" i="154"/>
  <c r="CG27" i="154"/>
  <c r="CG20" i="154"/>
  <c r="CG12" i="154"/>
  <c r="CG10" i="154"/>
  <c r="CG11" i="154"/>
  <c r="CG13" i="154"/>
  <c r="CF36" i="154"/>
  <c r="CF33" i="154"/>
  <c r="CF30" i="154"/>
  <c r="CF28" i="154"/>
  <c r="CF26" i="154"/>
  <c r="CF40" i="154"/>
  <c r="CF39" i="154"/>
  <c r="CF37" i="154"/>
  <c r="CF38" i="154"/>
  <c r="CF32" i="154"/>
  <c r="CF24" i="154"/>
  <c r="CF31" i="154"/>
  <c r="CF22" i="154"/>
  <c r="CF34" i="154"/>
  <c r="CF17" i="154"/>
  <c r="CF25" i="154"/>
  <c r="CF29" i="154"/>
  <c r="CF35" i="154"/>
  <c r="CF19" i="154"/>
  <c r="CF21" i="154"/>
  <c r="CF23" i="154"/>
  <c r="CF15" i="154"/>
  <c r="CF16" i="154"/>
  <c r="CF9" i="154"/>
  <c r="CF14" i="154"/>
  <c r="CF18" i="154"/>
  <c r="CF27" i="154"/>
  <c r="CF20" i="154"/>
  <c r="CF12" i="154"/>
  <c r="CF10" i="154"/>
  <c r="CF11" i="154"/>
  <c r="CF13" i="154"/>
  <c r="CE36" i="154"/>
  <c r="CI36" i="154" s="1"/>
  <c r="CE33" i="154"/>
  <c r="CI33" i="154" s="1"/>
  <c r="CE30" i="154"/>
  <c r="CI30" i="154" s="1"/>
  <c r="CE28" i="154"/>
  <c r="CI28" i="154" s="1"/>
  <c r="CE26" i="154"/>
  <c r="CI26" i="154" s="1"/>
  <c r="CE40" i="154"/>
  <c r="CI40" i="154" s="1"/>
  <c r="CE39" i="154"/>
  <c r="CI39" i="154" s="1"/>
  <c r="CE37" i="154"/>
  <c r="CI37" i="154" s="1"/>
  <c r="CE38" i="154"/>
  <c r="CI38" i="154" s="1"/>
  <c r="CE32" i="154"/>
  <c r="CI32" i="154" s="1"/>
  <c r="CE24" i="154"/>
  <c r="CI24" i="154" s="1"/>
  <c r="CE31" i="154"/>
  <c r="CI31" i="154" s="1"/>
  <c r="CE22" i="154"/>
  <c r="CI22" i="154" s="1"/>
  <c r="CE34" i="154"/>
  <c r="CI34" i="154" s="1"/>
  <c r="CE17" i="154"/>
  <c r="CI17" i="154" s="1"/>
  <c r="CE25" i="154"/>
  <c r="CI25" i="154" s="1"/>
  <c r="CE29" i="154"/>
  <c r="CI29" i="154" s="1"/>
  <c r="CE35" i="154"/>
  <c r="CI35" i="154" s="1"/>
  <c r="CE19" i="154"/>
  <c r="CI19" i="154" s="1"/>
  <c r="CE21" i="154"/>
  <c r="CI21" i="154" s="1"/>
  <c r="CE23" i="154"/>
  <c r="CI23" i="154" s="1"/>
  <c r="CE15" i="154"/>
  <c r="CI15" i="154" s="1"/>
  <c r="CE16" i="154"/>
  <c r="CI16" i="154" s="1"/>
  <c r="CE9" i="154"/>
  <c r="CI9" i="154" s="1"/>
  <c r="CE14" i="154"/>
  <c r="CI14" i="154" s="1"/>
  <c r="CE18" i="154"/>
  <c r="CI18" i="154" s="1"/>
  <c r="CE27" i="154"/>
  <c r="CI27" i="154" s="1"/>
  <c r="CE20" i="154"/>
  <c r="CI20" i="154" s="1"/>
  <c r="CE12" i="154"/>
  <c r="CI12" i="154" s="1"/>
  <c r="CE10" i="154"/>
  <c r="CI10" i="154" s="1"/>
  <c r="CE11" i="154"/>
  <c r="CI11" i="154" s="1"/>
  <c r="CE13" i="154"/>
  <c r="CI13" i="154" s="1"/>
  <c r="CC36" i="154"/>
  <c r="CC33" i="154"/>
  <c r="CC30" i="154"/>
  <c r="CC28" i="154"/>
  <c r="CC26" i="154"/>
  <c r="CC40" i="154"/>
  <c r="CC39" i="154"/>
  <c r="CC37" i="154"/>
  <c r="CC38" i="154"/>
  <c r="CC32" i="154"/>
  <c r="CC24" i="154"/>
  <c r="CC31" i="154"/>
  <c r="CC22" i="154"/>
  <c r="CC34" i="154"/>
  <c r="CC17" i="154"/>
  <c r="CC25" i="154"/>
  <c r="CC29" i="154"/>
  <c r="CC35" i="154"/>
  <c r="CC19" i="154"/>
  <c r="CC21" i="154"/>
  <c r="CC23" i="154"/>
  <c r="CC15" i="154"/>
  <c r="CC16" i="154"/>
  <c r="CC9" i="154"/>
  <c r="CC14" i="154"/>
  <c r="CC18" i="154"/>
  <c r="CC27" i="154"/>
  <c r="CC20" i="154"/>
  <c r="CC12" i="154"/>
  <c r="CC10" i="154"/>
  <c r="CC11" i="154"/>
  <c r="CC13" i="154"/>
  <c r="CB36" i="154"/>
  <c r="CB33" i="154"/>
  <c r="CB30" i="154"/>
  <c r="CB28" i="154"/>
  <c r="CB26" i="154"/>
  <c r="CB40" i="154"/>
  <c r="CB39" i="154"/>
  <c r="CB37" i="154"/>
  <c r="CB38" i="154"/>
  <c r="CB32" i="154"/>
  <c r="CB24" i="154"/>
  <c r="CB31" i="154"/>
  <c r="CB22" i="154"/>
  <c r="CB34" i="154"/>
  <c r="CB17" i="154"/>
  <c r="CB25" i="154"/>
  <c r="CB29" i="154"/>
  <c r="CB35" i="154"/>
  <c r="CB19" i="154"/>
  <c r="CB21" i="154"/>
  <c r="CB23" i="154"/>
  <c r="CB15" i="154"/>
  <c r="CB16" i="154"/>
  <c r="CB9" i="154"/>
  <c r="CB14" i="154"/>
  <c r="CB18" i="154"/>
  <c r="CB27" i="154"/>
  <c r="CB20" i="154"/>
  <c r="CB12" i="154"/>
  <c r="CB10" i="154"/>
  <c r="CB11" i="154"/>
  <c r="CB13" i="154"/>
  <c r="CA36" i="154"/>
  <c r="CA33" i="154"/>
  <c r="CA30" i="154"/>
  <c r="CA28" i="154"/>
  <c r="CA26" i="154"/>
  <c r="CA40" i="154"/>
  <c r="CA39" i="154"/>
  <c r="CA37" i="154"/>
  <c r="CA38" i="154"/>
  <c r="CA32" i="154"/>
  <c r="CA24" i="154"/>
  <c r="CA31" i="154"/>
  <c r="CA22" i="154"/>
  <c r="CA34" i="154"/>
  <c r="CA17" i="154"/>
  <c r="CA25" i="154"/>
  <c r="CA29" i="154"/>
  <c r="CA35" i="154"/>
  <c r="CA19" i="154"/>
  <c r="CA21" i="154"/>
  <c r="CA23" i="154"/>
  <c r="CA15" i="154"/>
  <c r="CA16" i="154"/>
  <c r="CA9" i="154"/>
  <c r="CA14" i="154"/>
  <c r="CA18" i="154"/>
  <c r="CA27" i="154"/>
  <c r="CA20" i="154"/>
  <c r="CA12" i="154"/>
  <c r="CA10" i="154"/>
  <c r="CA11" i="154"/>
  <c r="CA13" i="154"/>
  <c r="BZ36" i="154"/>
  <c r="CD36" i="154" s="1"/>
  <c r="BZ33" i="154"/>
  <c r="CD33" i="154" s="1"/>
  <c r="BZ30" i="154"/>
  <c r="CD30" i="154" s="1"/>
  <c r="BZ28" i="154"/>
  <c r="CD28" i="154" s="1"/>
  <c r="BZ26" i="154"/>
  <c r="CD26" i="154" s="1"/>
  <c r="BZ40" i="154"/>
  <c r="CD40" i="154" s="1"/>
  <c r="BZ39" i="154"/>
  <c r="CD39" i="154" s="1"/>
  <c r="BZ37" i="154"/>
  <c r="CD37" i="154" s="1"/>
  <c r="BZ38" i="154"/>
  <c r="CD38" i="154" s="1"/>
  <c r="BZ32" i="154"/>
  <c r="CD32" i="154" s="1"/>
  <c r="BZ24" i="154"/>
  <c r="CD24" i="154" s="1"/>
  <c r="BZ31" i="154"/>
  <c r="CD31" i="154" s="1"/>
  <c r="BZ22" i="154"/>
  <c r="CD22" i="154" s="1"/>
  <c r="BZ34" i="154"/>
  <c r="CD34" i="154" s="1"/>
  <c r="BZ17" i="154"/>
  <c r="CD17" i="154" s="1"/>
  <c r="BZ25" i="154"/>
  <c r="CD25" i="154" s="1"/>
  <c r="BZ29" i="154"/>
  <c r="CD29" i="154" s="1"/>
  <c r="BZ35" i="154"/>
  <c r="CD35" i="154" s="1"/>
  <c r="BZ19" i="154"/>
  <c r="CD19" i="154" s="1"/>
  <c r="BZ21" i="154"/>
  <c r="CD21" i="154" s="1"/>
  <c r="BZ23" i="154"/>
  <c r="CD23" i="154" s="1"/>
  <c r="BZ15" i="154"/>
  <c r="CD15" i="154" s="1"/>
  <c r="BZ16" i="154"/>
  <c r="CD16" i="154" s="1"/>
  <c r="BZ9" i="154"/>
  <c r="CD9" i="154" s="1"/>
  <c r="BZ14" i="154"/>
  <c r="CD14" i="154" s="1"/>
  <c r="BZ18" i="154"/>
  <c r="CD18" i="154" s="1"/>
  <c r="BZ27" i="154"/>
  <c r="CD27" i="154" s="1"/>
  <c r="BZ20" i="154"/>
  <c r="CD20" i="154" s="1"/>
  <c r="BZ12" i="154"/>
  <c r="CD12" i="154" s="1"/>
  <c r="BZ10" i="154"/>
  <c r="CD10" i="154" s="1"/>
  <c r="BZ11" i="154"/>
  <c r="CD11" i="154" s="1"/>
  <c r="BZ13" i="154"/>
  <c r="CD13" i="154" s="1"/>
  <c r="BX36" i="154"/>
  <c r="BX33" i="154"/>
  <c r="BX30" i="154"/>
  <c r="BX28" i="154"/>
  <c r="BX26" i="154"/>
  <c r="BX40" i="154"/>
  <c r="BX39" i="154"/>
  <c r="BX37" i="154"/>
  <c r="BX38" i="154"/>
  <c r="BX32" i="154"/>
  <c r="BX24" i="154"/>
  <c r="BX31" i="154"/>
  <c r="BX22" i="154"/>
  <c r="BX34" i="154"/>
  <c r="BX17" i="154"/>
  <c r="BX25" i="154"/>
  <c r="BX29" i="154"/>
  <c r="BX35" i="154"/>
  <c r="BX19" i="154"/>
  <c r="BX21" i="154"/>
  <c r="BX23" i="154"/>
  <c r="BX15" i="154"/>
  <c r="BX16" i="154"/>
  <c r="BX9" i="154"/>
  <c r="BX14" i="154"/>
  <c r="BX18" i="154"/>
  <c r="BX27" i="154"/>
  <c r="BX20" i="154"/>
  <c r="BX12" i="154"/>
  <c r="BX10" i="154"/>
  <c r="BX11" i="154"/>
  <c r="BX13" i="154"/>
  <c r="BW36" i="154"/>
  <c r="BW33" i="154"/>
  <c r="BW30" i="154"/>
  <c r="BW28" i="154"/>
  <c r="BW26" i="154"/>
  <c r="BW40" i="154"/>
  <c r="BW39" i="154"/>
  <c r="BW37" i="154"/>
  <c r="BW38" i="154"/>
  <c r="BW32" i="154"/>
  <c r="BW24" i="154"/>
  <c r="BW31" i="154"/>
  <c r="BW22" i="154"/>
  <c r="BW34" i="154"/>
  <c r="BW17" i="154"/>
  <c r="BW25" i="154"/>
  <c r="BW29" i="154"/>
  <c r="BW35" i="154"/>
  <c r="BW19" i="154"/>
  <c r="BW21" i="154"/>
  <c r="BW23" i="154"/>
  <c r="BW15" i="154"/>
  <c r="BW16" i="154"/>
  <c r="BW9" i="154"/>
  <c r="BW14" i="154"/>
  <c r="BW18" i="154"/>
  <c r="BW27" i="154"/>
  <c r="BW20" i="154"/>
  <c r="BW12" i="154"/>
  <c r="BW10" i="154"/>
  <c r="BW11" i="154"/>
  <c r="BW13" i="154"/>
  <c r="BV36" i="154"/>
  <c r="BV33" i="154"/>
  <c r="BV30" i="154"/>
  <c r="BV28" i="154"/>
  <c r="BV26" i="154"/>
  <c r="BV40" i="154"/>
  <c r="BV39" i="154"/>
  <c r="BV37" i="154"/>
  <c r="BV38" i="154"/>
  <c r="BV32" i="154"/>
  <c r="BV24" i="154"/>
  <c r="BV31" i="154"/>
  <c r="BV22" i="154"/>
  <c r="BV34" i="154"/>
  <c r="BV17" i="154"/>
  <c r="BV25" i="154"/>
  <c r="BV29" i="154"/>
  <c r="BV35" i="154"/>
  <c r="BV19" i="154"/>
  <c r="BV21" i="154"/>
  <c r="BV23" i="154"/>
  <c r="BV15" i="154"/>
  <c r="BV16" i="154"/>
  <c r="BV9" i="154"/>
  <c r="BV14" i="154"/>
  <c r="BV18" i="154"/>
  <c r="BV27" i="154"/>
  <c r="BV20" i="154"/>
  <c r="BV12" i="154"/>
  <c r="BV10" i="154"/>
  <c r="BV11" i="154"/>
  <c r="BV13" i="154"/>
  <c r="BU36" i="154"/>
  <c r="BY36" i="154" s="1"/>
  <c r="BU33" i="154"/>
  <c r="BY33" i="154" s="1"/>
  <c r="BU30" i="154"/>
  <c r="BY30" i="154" s="1"/>
  <c r="BU28" i="154"/>
  <c r="BY28" i="154" s="1"/>
  <c r="BU26" i="154"/>
  <c r="BY26" i="154" s="1"/>
  <c r="BU40" i="154"/>
  <c r="BY40" i="154" s="1"/>
  <c r="BU39" i="154"/>
  <c r="BY39" i="154" s="1"/>
  <c r="BU37" i="154"/>
  <c r="BY37" i="154" s="1"/>
  <c r="BU38" i="154"/>
  <c r="BY38" i="154" s="1"/>
  <c r="BU32" i="154"/>
  <c r="BY32" i="154" s="1"/>
  <c r="BU24" i="154"/>
  <c r="BY24" i="154" s="1"/>
  <c r="BU31" i="154"/>
  <c r="BY31" i="154" s="1"/>
  <c r="BU22" i="154"/>
  <c r="BY22" i="154" s="1"/>
  <c r="BU34" i="154"/>
  <c r="BY34" i="154" s="1"/>
  <c r="BU17" i="154"/>
  <c r="BY17" i="154" s="1"/>
  <c r="BU25" i="154"/>
  <c r="BY25" i="154" s="1"/>
  <c r="BU29" i="154"/>
  <c r="BY29" i="154" s="1"/>
  <c r="BU35" i="154"/>
  <c r="BY35" i="154" s="1"/>
  <c r="BU19" i="154"/>
  <c r="BY19" i="154" s="1"/>
  <c r="BU21" i="154"/>
  <c r="BY21" i="154" s="1"/>
  <c r="BU23" i="154"/>
  <c r="BY23" i="154" s="1"/>
  <c r="BU15" i="154"/>
  <c r="BY15" i="154" s="1"/>
  <c r="BU16" i="154"/>
  <c r="BY16" i="154" s="1"/>
  <c r="BU9" i="154"/>
  <c r="BY9" i="154" s="1"/>
  <c r="BU14" i="154"/>
  <c r="BY14" i="154" s="1"/>
  <c r="BU18" i="154"/>
  <c r="BY18" i="154" s="1"/>
  <c r="BU27" i="154"/>
  <c r="BY27" i="154" s="1"/>
  <c r="BU20" i="154"/>
  <c r="BY20" i="154" s="1"/>
  <c r="BU12" i="154"/>
  <c r="BY12" i="154" s="1"/>
  <c r="BU10" i="154"/>
  <c r="BY10" i="154" s="1"/>
  <c r="BU11" i="154"/>
  <c r="BY11" i="154" s="1"/>
  <c r="BU13" i="154"/>
  <c r="BY13" i="154" s="1"/>
  <c r="BS36" i="154"/>
  <c r="BS33" i="154"/>
  <c r="BS30" i="154"/>
  <c r="BS28" i="154"/>
  <c r="BS26" i="154"/>
  <c r="BS40" i="154"/>
  <c r="BS39" i="154"/>
  <c r="BS37" i="154"/>
  <c r="BS38" i="154"/>
  <c r="BS32" i="154"/>
  <c r="BS24" i="154"/>
  <c r="BS31" i="154"/>
  <c r="BS22" i="154"/>
  <c r="BS34" i="154"/>
  <c r="BS17" i="154"/>
  <c r="BS25" i="154"/>
  <c r="BS29" i="154"/>
  <c r="BS35" i="154"/>
  <c r="BS19" i="154"/>
  <c r="BS21" i="154"/>
  <c r="BS23" i="154"/>
  <c r="BS15" i="154"/>
  <c r="BS16" i="154"/>
  <c r="BS9" i="154"/>
  <c r="BS14" i="154"/>
  <c r="BS18" i="154"/>
  <c r="BS27" i="154"/>
  <c r="BS20" i="154"/>
  <c r="BS12" i="154"/>
  <c r="BS10" i="154"/>
  <c r="BS11" i="154"/>
  <c r="BS13" i="154"/>
  <c r="BR36" i="154"/>
  <c r="BR33" i="154"/>
  <c r="BR30" i="154"/>
  <c r="BR28" i="154"/>
  <c r="BR26" i="154"/>
  <c r="BR40" i="154"/>
  <c r="BR39" i="154"/>
  <c r="BR37" i="154"/>
  <c r="BR38" i="154"/>
  <c r="BR32" i="154"/>
  <c r="BR24" i="154"/>
  <c r="BR31" i="154"/>
  <c r="BR22" i="154"/>
  <c r="BR34" i="154"/>
  <c r="BR17" i="154"/>
  <c r="BR25" i="154"/>
  <c r="BR29" i="154"/>
  <c r="BR35" i="154"/>
  <c r="BR19" i="154"/>
  <c r="BR21" i="154"/>
  <c r="BR23" i="154"/>
  <c r="BR15" i="154"/>
  <c r="BR16" i="154"/>
  <c r="BR9" i="154"/>
  <c r="BR14" i="154"/>
  <c r="BR18" i="154"/>
  <c r="BR27" i="154"/>
  <c r="BR20" i="154"/>
  <c r="BR12" i="154"/>
  <c r="BR10" i="154"/>
  <c r="BR11" i="154"/>
  <c r="BR13" i="154"/>
  <c r="BQ36" i="154"/>
  <c r="BQ33" i="154"/>
  <c r="BQ30" i="154"/>
  <c r="BQ28" i="154"/>
  <c r="BQ26" i="154"/>
  <c r="BQ40" i="154"/>
  <c r="BQ39" i="154"/>
  <c r="BQ37" i="154"/>
  <c r="BQ38" i="154"/>
  <c r="BQ32" i="154"/>
  <c r="BQ24" i="154"/>
  <c r="BQ31" i="154"/>
  <c r="BQ22" i="154"/>
  <c r="BQ34" i="154"/>
  <c r="BQ17" i="154"/>
  <c r="BQ25" i="154"/>
  <c r="BQ29" i="154"/>
  <c r="BQ35" i="154"/>
  <c r="BQ19" i="154"/>
  <c r="BQ21" i="154"/>
  <c r="BQ23" i="154"/>
  <c r="BQ15" i="154"/>
  <c r="BQ16" i="154"/>
  <c r="BQ9" i="154"/>
  <c r="BQ14" i="154"/>
  <c r="BQ18" i="154"/>
  <c r="BQ27" i="154"/>
  <c r="BQ20" i="154"/>
  <c r="BQ12" i="154"/>
  <c r="BQ10" i="154"/>
  <c r="BQ11" i="154"/>
  <c r="BQ13" i="154"/>
  <c r="BP36" i="154"/>
  <c r="BT36" i="154" s="1"/>
  <c r="BP33" i="154"/>
  <c r="BT33" i="154" s="1"/>
  <c r="BP30" i="154"/>
  <c r="BT30" i="154" s="1"/>
  <c r="BP28" i="154"/>
  <c r="BT28" i="154" s="1"/>
  <c r="BP26" i="154"/>
  <c r="BT26" i="154" s="1"/>
  <c r="BP40" i="154"/>
  <c r="BT40" i="154" s="1"/>
  <c r="BP39" i="154"/>
  <c r="BT39" i="154" s="1"/>
  <c r="BP37" i="154"/>
  <c r="BT37" i="154" s="1"/>
  <c r="BP38" i="154"/>
  <c r="BT38" i="154" s="1"/>
  <c r="BP32" i="154"/>
  <c r="BT32" i="154" s="1"/>
  <c r="BP24" i="154"/>
  <c r="BT24" i="154" s="1"/>
  <c r="BP31" i="154"/>
  <c r="BT31" i="154" s="1"/>
  <c r="BP22" i="154"/>
  <c r="BT22" i="154" s="1"/>
  <c r="BP34" i="154"/>
  <c r="BT34" i="154" s="1"/>
  <c r="BP17" i="154"/>
  <c r="BT17" i="154" s="1"/>
  <c r="BP25" i="154"/>
  <c r="BT25" i="154" s="1"/>
  <c r="BP29" i="154"/>
  <c r="BT29" i="154" s="1"/>
  <c r="BP35" i="154"/>
  <c r="BT35" i="154" s="1"/>
  <c r="BP19" i="154"/>
  <c r="BT19" i="154" s="1"/>
  <c r="BP21" i="154"/>
  <c r="BT21" i="154" s="1"/>
  <c r="BP23" i="154"/>
  <c r="BT23" i="154" s="1"/>
  <c r="BP15" i="154"/>
  <c r="BT15" i="154" s="1"/>
  <c r="BP16" i="154"/>
  <c r="BT16" i="154" s="1"/>
  <c r="BP9" i="154"/>
  <c r="BT9" i="154" s="1"/>
  <c r="BP14" i="154"/>
  <c r="BT14" i="154" s="1"/>
  <c r="BP18" i="154"/>
  <c r="BT18" i="154" s="1"/>
  <c r="BP27" i="154"/>
  <c r="BT27" i="154" s="1"/>
  <c r="BP20" i="154"/>
  <c r="BT20" i="154" s="1"/>
  <c r="BP12" i="154"/>
  <c r="BT12" i="154" s="1"/>
  <c r="BP10" i="154"/>
  <c r="BT10" i="154" s="1"/>
  <c r="BP11" i="154"/>
  <c r="BT11" i="154" s="1"/>
  <c r="BP13" i="154"/>
  <c r="BT13" i="154" s="1"/>
  <c r="BN36" i="154"/>
  <c r="BN33" i="154"/>
  <c r="BN30" i="154"/>
  <c r="BN28" i="154"/>
  <c r="BN26" i="154"/>
  <c r="BN40" i="154"/>
  <c r="BN39" i="154"/>
  <c r="BN37" i="154"/>
  <c r="BN38" i="154"/>
  <c r="BN32" i="154"/>
  <c r="BN24" i="154"/>
  <c r="BN31" i="154"/>
  <c r="BN22" i="154"/>
  <c r="BN34" i="154"/>
  <c r="BN17" i="154"/>
  <c r="BN25" i="154"/>
  <c r="BN29" i="154"/>
  <c r="BN35" i="154"/>
  <c r="BN19" i="154"/>
  <c r="BN21" i="154"/>
  <c r="BN23" i="154"/>
  <c r="BN15" i="154"/>
  <c r="BN16" i="154"/>
  <c r="BN9" i="154"/>
  <c r="BN14" i="154"/>
  <c r="BN18" i="154"/>
  <c r="BN27" i="154"/>
  <c r="BN20" i="154"/>
  <c r="BN12" i="154"/>
  <c r="BN10" i="154"/>
  <c r="BN11" i="154"/>
  <c r="BN13" i="154"/>
  <c r="BM36" i="154"/>
  <c r="BM33" i="154"/>
  <c r="BM30" i="154"/>
  <c r="BM28" i="154"/>
  <c r="BM26" i="154"/>
  <c r="BM40" i="154"/>
  <c r="BM39" i="154"/>
  <c r="BM37" i="154"/>
  <c r="BM38" i="154"/>
  <c r="BM32" i="154"/>
  <c r="BM24" i="154"/>
  <c r="BM31" i="154"/>
  <c r="BM22" i="154"/>
  <c r="BM34" i="154"/>
  <c r="BM17" i="154"/>
  <c r="BM25" i="154"/>
  <c r="BM29" i="154"/>
  <c r="BM35" i="154"/>
  <c r="BM19" i="154"/>
  <c r="BM21" i="154"/>
  <c r="BM23" i="154"/>
  <c r="BM15" i="154"/>
  <c r="BM16" i="154"/>
  <c r="BM9" i="154"/>
  <c r="BM14" i="154"/>
  <c r="BM18" i="154"/>
  <c r="BM27" i="154"/>
  <c r="BM20" i="154"/>
  <c r="BM12" i="154"/>
  <c r="BM10" i="154"/>
  <c r="BM11" i="154"/>
  <c r="BM13" i="154"/>
  <c r="BL36" i="154"/>
  <c r="BL33" i="154"/>
  <c r="BL30" i="154"/>
  <c r="BL28" i="154"/>
  <c r="BL26" i="154"/>
  <c r="BL40" i="154"/>
  <c r="BL39" i="154"/>
  <c r="BL37" i="154"/>
  <c r="BL38" i="154"/>
  <c r="BL32" i="154"/>
  <c r="BL24" i="154"/>
  <c r="BL31" i="154"/>
  <c r="BL22" i="154"/>
  <c r="BL34" i="154"/>
  <c r="BL17" i="154"/>
  <c r="BL25" i="154"/>
  <c r="BL29" i="154"/>
  <c r="BL35" i="154"/>
  <c r="BL19" i="154"/>
  <c r="BL21" i="154"/>
  <c r="BL23" i="154"/>
  <c r="BL15" i="154"/>
  <c r="BL16" i="154"/>
  <c r="BL9" i="154"/>
  <c r="BL14" i="154"/>
  <c r="BL18" i="154"/>
  <c r="BL27" i="154"/>
  <c r="BL20" i="154"/>
  <c r="BL12" i="154"/>
  <c r="BL10" i="154"/>
  <c r="BL11" i="154"/>
  <c r="BL13" i="154"/>
  <c r="BK36" i="154"/>
  <c r="BO36" i="154" s="1"/>
  <c r="BK33" i="154"/>
  <c r="BO33" i="154" s="1"/>
  <c r="BK30" i="154"/>
  <c r="BO30" i="154" s="1"/>
  <c r="BK28" i="154"/>
  <c r="BO28" i="154" s="1"/>
  <c r="BK26" i="154"/>
  <c r="BO26" i="154" s="1"/>
  <c r="BK40" i="154"/>
  <c r="BO40" i="154" s="1"/>
  <c r="BK39" i="154"/>
  <c r="BO39" i="154" s="1"/>
  <c r="BK37" i="154"/>
  <c r="BO37" i="154" s="1"/>
  <c r="BK38" i="154"/>
  <c r="BO38" i="154" s="1"/>
  <c r="BK32" i="154"/>
  <c r="BO32" i="154" s="1"/>
  <c r="BK24" i="154"/>
  <c r="BO24" i="154" s="1"/>
  <c r="BK31" i="154"/>
  <c r="BO31" i="154" s="1"/>
  <c r="BK22" i="154"/>
  <c r="BO22" i="154" s="1"/>
  <c r="BK34" i="154"/>
  <c r="BO34" i="154" s="1"/>
  <c r="BK17" i="154"/>
  <c r="BO17" i="154" s="1"/>
  <c r="BK25" i="154"/>
  <c r="BO25" i="154" s="1"/>
  <c r="BK29" i="154"/>
  <c r="BO29" i="154" s="1"/>
  <c r="BK35" i="154"/>
  <c r="BO35" i="154" s="1"/>
  <c r="BK19" i="154"/>
  <c r="BO19" i="154" s="1"/>
  <c r="BK21" i="154"/>
  <c r="BO21" i="154" s="1"/>
  <c r="BK23" i="154"/>
  <c r="BO23" i="154" s="1"/>
  <c r="BK15" i="154"/>
  <c r="BO15" i="154" s="1"/>
  <c r="BK16" i="154"/>
  <c r="BO16" i="154" s="1"/>
  <c r="BK9" i="154"/>
  <c r="BO9" i="154" s="1"/>
  <c r="BK14" i="154"/>
  <c r="BO14" i="154" s="1"/>
  <c r="BK18" i="154"/>
  <c r="BO18" i="154" s="1"/>
  <c r="BK27" i="154"/>
  <c r="BO27" i="154" s="1"/>
  <c r="BK20" i="154"/>
  <c r="BO20" i="154" s="1"/>
  <c r="BK12" i="154"/>
  <c r="BO12" i="154" s="1"/>
  <c r="BK10" i="154"/>
  <c r="BO10" i="154" s="1"/>
  <c r="BK11" i="154"/>
  <c r="BO11" i="154" s="1"/>
  <c r="BK13" i="154"/>
  <c r="BO13" i="154" s="1"/>
  <c r="BC36" i="154"/>
  <c r="BE36" i="154" s="1"/>
  <c r="BC33" i="154"/>
  <c r="BE33" i="154" s="1"/>
  <c r="BC30" i="154"/>
  <c r="BE30" i="154" s="1"/>
  <c r="BC28" i="154"/>
  <c r="BE28" i="154" s="1"/>
  <c r="BC26" i="154"/>
  <c r="BE26" i="154" s="1"/>
  <c r="BC40" i="154"/>
  <c r="BE40" i="154" s="1"/>
  <c r="BC39" i="154"/>
  <c r="BE39" i="154" s="1"/>
  <c r="BC37" i="154"/>
  <c r="BE37" i="154" s="1"/>
  <c r="BC38" i="154"/>
  <c r="BE38" i="154" s="1"/>
  <c r="BC32" i="154"/>
  <c r="BE32" i="154" s="1"/>
  <c r="BC24" i="154"/>
  <c r="BE24" i="154" s="1"/>
  <c r="BC31" i="154"/>
  <c r="BE31" i="154" s="1"/>
  <c r="BC22" i="154"/>
  <c r="BE22" i="154" s="1"/>
  <c r="BC34" i="154"/>
  <c r="BE34" i="154" s="1"/>
  <c r="BC17" i="154"/>
  <c r="BE17" i="154" s="1"/>
  <c r="BC25" i="154"/>
  <c r="BE25" i="154" s="1"/>
  <c r="BC29" i="154"/>
  <c r="BE29" i="154" s="1"/>
  <c r="BC35" i="154"/>
  <c r="BE35" i="154" s="1"/>
  <c r="BC19" i="154"/>
  <c r="BE19" i="154" s="1"/>
  <c r="BC21" i="154"/>
  <c r="BE21" i="154" s="1"/>
  <c r="BC23" i="154"/>
  <c r="BE23" i="154" s="1"/>
  <c r="BC15" i="154"/>
  <c r="BE15" i="154" s="1"/>
  <c r="BC16" i="154"/>
  <c r="BE16" i="154" s="1"/>
  <c r="BC9" i="154"/>
  <c r="BE9" i="154" s="1"/>
  <c r="BC14" i="154"/>
  <c r="BE14" i="154" s="1"/>
  <c r="BC18" i="154"/>
  <c r="BE18" i="154" s="1"/>
  <c r="BC27" i="154"/>
  <c r="BE27" i="154" s="1"/>
  <c r="BC20" i="154"/>
  <c r="BE20" i="154" s="1"/>
  <c r="BC12" i="154"/>
  <c r="BE12" i="154" s="1"/>
  <c r="BC10" i="154"/>
  <c r="BE10" i="154" s="1"/>
  <c r="BC11" i="154"/>
  <c r="BE11" i="154" s="1"/>
  <c r="BC13" i="154"/>
  <c r="BE13" i="154" s="1"/>
  <c r="BD19" i="153"/>
  <c r="BD16" i="153"/>
  <c r="BD18" i="153"/>
  <c r="BD17" i="153"/>
  <c r="BD15" i="153"/>
  <c r="BD14" i="153"/>
  <c r="BD13" i="153"/>
  <c r="BD12" i="153"/>
  <c r="BD11" i="153"/>
  <c r="BD9" i="153"/>
  <c r="BD10" i="153"/>
  <c r="CM19" i="153"/>
  <c r="CM16" i="153"/>
  <c r="CM18" i="153"/>
  <c r="CM17" i="153"/>
  <c r="CM15" i="153"/>
  <c r="CM14" i="153"/>
  <c r="CM13" i="153"/>
  <c r="CM12" i="153"/>
  <c r="CM11" i="153"/>
  <c r="CM9" i="153"/>
  <c r="CM10" i="153"/>
  <c r="CL19" i="153"/>
  <c r="CL16" i="153"/>
  <c r="CL18" i="153"/>
  <c r="CL17" i="153"/>
  <c r="CL15" i="153"/>
  <c r="CL14" i="153"/>
  <c r="CL13" i="153"/>
  <c r="CL12" i="153"/>
  <c r="CL11" i="153"/>
  <c r="CL9" i="153"/>
  <c r="CL10" i="153"/>
  <c r="CK19" i="153"/>
  <c r="CK16" i="153"/>
  <c r="CK18" i="153"/>
  <c r="CK17" i="153"/>
  <c r="CK15" i="153"/>
  <c r="CK14" i="153"/>
  <c r="CK13" i="153"/>
  <c r="CK12" i="153"/>
  <c r="CK11" i="153"/>
  <c r="CK9" i="153"/>
  <c r="CK10" i="153"/>
  <c r="CJ19" i="153"/>
  <c r="CJ16" i="153"/>
  <c r="CJ18" i="153"/>
  <c r="CJ17" i="153"/>
  <c r="CJ15" i="153"/>
  <c r="CJ14" i="153"/>
  <c r="CJ13" i="153"/>
  <c r="CJ12" i="153"/>
  <c r="CJ11" i="153"/>
  <c r="CJ9" i="153"/>
  <c r="CJ10" i="153"/>
  <c r="CH19" i="153"/>
  <c r="CH16" i="153"/>
  <c r="CH18" i="153"/>
  <c r="CH17" i="153"/>
  <c r="CH15" i="153"/>
  <c r="CH14" i="153"/>
  <c r="CH13" i="153"/>
  <c r="CH12" i="153"/>
  <c r="CH11" i="153"/>
  <c r="CH9" i="153"/>
  <c r="CH10" i="153"/>
  <c r="CG19" i="153"/>
  <c r="CG16" i="153"/>
  <c r="CG18" i="153"/>
  <c r="CG17" i="153"/>
  <c r="CG15" i="153"/>
  <c r="CG14" i="153"/>
  <c r="CG13" i="153"/>
  <c r="CG12" i="153"/>
  <c r="CG11" i="153"/>
  <c r="CG9" i="153"/>
  <c r="CG10" i="153"/>
  <c r="CF19" i="153"/>
  <c r="CF16" i="153"/>
  <c r="CF18" i="153"/>
  <c r="CF17" i="153"/>
  <c r="CF15" i="153"/>
  <c r="CF14" i="153"/>
  <c r="CF13" i="153"/>
  <c r="CF12" i="153"/>
  <c r="CF11" i="153"/>
  <c r="CF9" i="153"/>
  <c r="CF10" i="153"/>
  <c r="CE19" i="153"/>
  <c r="CE16" i="153"/>
  <c r="CE18" i="153"/>
  <c r="CE17" i="153"/>
  <c r="CE15" i="153"/>
  <c r="CE14" i="153"/>
  <c r="CE13" i="153"/>
  <c r="CE12" i="153"/>
  <c r="CE11" i="153"/>
  <c r="CE9" i="153"/>
  <c r="CE10" i="153"/>
  <c r="CC19" i="153"/>
  <c r="CC16" i="153"/>
  <c r="CC18" i="153"/>
  <c r="CC17" i="153"/>
  <c r="CC15" i="153"/>
  <c r="CC14" i="153"/>
  <c r="CC13" i="153"/>
  <c r="CC12" i="153"/>
  <c r="CC11" i="153"/>
  <c r="CC9" i="153"/>
  <c r="CC10" i="153"/>
  <c r="CB19" i="153"/>
  <c r="CB16" i="153"/>
  <c r="CB18" i="153"/>
  <c r="CB17" i="153"/>
  <c r="CB15" i="153"/>
  <c r="CB14" i="153"/>
  <c r="CB13" i="153"/>
  <c r="CB12" i="153"/>
  <c r="CB11" i="153"/>
  <c r="CB9" i="153"/>
  <c r="CB10" i="153"/>
  <c r="CA19" i="153"/>
  <c r="CA16" i="153"/>
  <c r="CA18" i="153"/>
  <c r="CA17" i="153"/>
  <c r="CA15" i="153"/>
  <c r="CA14" i="153"/>
  <c r="CA13" i="153"/>
  <c r="CA12" i="153"/>
  <c r="CA11" i="153"/>
  <c r="CA9" i="153"/>
  <c r="CA10" i="153"/>
  <c r="BZ19" i="153"/>
  <c r="BZ16" i="153"/>
  <c r="BZ18" i="153"/>
  <c r="BZ17" i="153"/>
  <c r="BZ15" i="153"/>
  <c r="BZ14" i="153"/>
  <c r="BZ13" i="153"/>
  <c r="BZ12" i="153"/>
  <c r="BZ11" i="153"/>
  <c r="BZ9" i="153"/>
  <c r="BZ10" i="153"/>
  <c r="BX19" i="153"/>
  <c r="BX16" i="153"/>
  <c r="BX18" i="153"/>
  <c r="BX17" i="153"/>
  <c r="BX15" i="153"/>
  <c r="BX14" i="153"/>
  <c r="BX13" i="153"/>
  <c r="BX12" i="153"/>
  <c r="BX11" i="153"/>
  <c r="BX9" i="153"/>
  <c r="BX10" i="153"/>
  <c r="BW19" i="153"/>
  <c r="BW16" i="153"/>
  <c r="BW18" i="153"/>
  <c r="BW17" i="153"/>
  <c r="BW15" i="153"/>
  <c r="BW14" i="153"/>
  <c r="BW13" i="153"/>
  <c r="BW12" i="153"/>
  <c r="BW11" i="153"/>
  <c r="BW9" i="153"/>
  <c r="BW10" i="153"/>
  <c r="BV19" i="153"/>
  <c r="BV16" i="153"/>
  <c r="BV18" i="153"/>
  <c r="BV17" i="153"/>
  <c r="BV15" i="153"/>
  <c r="BV14" i="153"/>
  <c r="BV13" i="153"/>
  <c r="BV12" i="153"/>
  <c r="BV11" i="153"/>
  <c r="BV9" i="153"/>
  <c r="BV10" i="153"/>
  <c r="BU19" i="153"/>
  <c r="BU16" i="153"/>
  <c r="BU18" i="153"/>
  <c r="BU17" i="153"/>
  <c r="BU15" i="153"/>
  <c r="BU14" i="153"/>
  <c r="BU13" i="153"/>
  <c r="BU12" i="153"/>
  <c r="BU11" i="153"/>
  <c r="BU9" i="153"/>
  <c r="BU10" i="153"/>
  <c r="BS19" i="153"/>
  <c r="BS16" i="153"/>
  <c r="BS18" i="153"/>
  <c r="BS17" i="153"/>
  <c r="BS15" i="153"/>
  <c r="BS14" i="153"/>
  <c r="BS13" i="153"/>
  <c r="BS12" i="153"/>
  <c r="BS11" i="153"/>
  <c r="BS9" i="153"/>
  <c r="BS10" i="153"/>
  <c r="BR19" i="153"/>
  <c r="BR16" i="153"/>
  <c r="BR18" i="153"/>
  <c r="BR17" i="153"/>
  <c r="BR15" i="153"/>
  <c r="BR14" i="153"/>
  <c r="BR13" i="153"/>
  <c r="BR12" i="153"/>
  <c r="BR11" i="153"/>
  <c r="BR9" i="153"/>
  <c r="BR10" i="153"/>
  <c r="BQ19" i="153"/>
  <c r="BQ16" i="153"/>
  <c r="BQ18" i="153"/>
  <c r="BQ17" i="153"/>
  <c r="BQ15" i="153"/>
  <c r="BQ14" i="153"/>
  <c r="BQ13" i="153"/>
  <c r="BQ12" i="153"/>
  <c r="BQ11" i="153"/>
  <c r="BQ9" i="153"/>
  <c r="BQ10" i="153"/>
  <c r="BP19" i="153"/>
  <c r="BP16" i="153"/>
  <c r="BP18" i="153"/>
  <c r="BP17" i="153"/>
  <c r="BP15" i="153"/>
  <c r="BP14" i="153"/>
  <c r="BP13" i="153"/>
  <c r="BP12" i="153"/>
  <c r="BP11" i="153"/>
  <c r="BP9" i="153"/>
  <c r="BP10" i="153"/>
  <c r="BN19" i="153"/>
  <c r="BN16" i="153"/>
  <c r="BN18" i="153"/>
  <c r="BN17" i="153"/>
  <c r="BN15" i="153"/>
  <c r="BN14" i="153"/>
  <c r="BN13" i="153"/>
  <c r="BN12" i="153"/>
  <c r="BN11" i="153"/>
  <c r="BN9" i="153"/>
  <c r="BN10" i="153"/>
  <c r="BM19" i="153"/>
  <c r="BM16" i="153"/>
  <c r="BM18" i="153"/>
  <c r="BM17" i="153"/>
  <c r="BM15" i="153"/>
  <c r="BM14" i="153"/>
  <c r="BM13" i="153"/>
  <c r="BM12" i="153"/>
  <c r="BM11" i="153"/>
  <c r="BM9" i="153"/>
  <c r="BM10" i="153"/>
  <c r="BL19" i="153"/>
  <c r="BL16" i="153"/>
  <c r="BL18" i="153"/>
  <c r="BL17" i="153"/>
  <c r="BL15" i="153"/>
  <c r="BL14" i="153"/>
  <c r="BL13" i="153"/>
  <c r="BL12" i="153"/>
  <c r="BL11" i="153"/>
  <c r="BL9" i="153"/>
  <c r="BL10" i="153"/>
  <c r="BK19" i="153"/>
  <c r="BK16" i="153"/>
  <c r="BK18" i="153"/>
  <c r="BK17" i="153"/>
  <c r="BK15" i="153"/>
  <c r="BK14" i="153"/>
  <c r="BK13" i="153"/>
  <c r="BK12" i="153"/>
  <c r="BK11" i="153"/>
  <c r="BK9" i="153"/>
  <c r="BK10" i="153"/>
  <c r="BC19" i="153"/>
  <c r="BC16" i="153"/>
  <c r="BC18" i="153"/>
  <c r="BC17" i="153"/>
  <c r="BC15" i="153"/>
  <c r="BC14" i="153"/>
  <c r="BE14" i="153" s="1"/>
  <c r="BC13" i="153"/>
  <c r="BC12" i="153"/>
  <c r="BC11" i="153"/>
  <c r="BC9" i="153"/>
  <c r="BC10" i="153"/>
  <c r="BD16" i="142"/>
  <c r="BD15" i="142"/>
  <c r="BD14" i="142"/>
  <c r="BD17" i="142"/>
  <c r="BD10" i="142"/>
  <c r="BD12" i="142"/>
  <c r="BD11" i="142"/>
  <c r="BD13" i="142"/>
  <c r="BD9" i="142"/>
  <c r="CM16" i="142"/>
  <c r="CM15" i="142"/>
  <c r="CM14" i="142"/>
  <c r="CM17" i="142"/>
  <c r="CM10" i="142"/>
  <c r="CM12" i="142"/>
  <c r="CM11" i="142"/>
  <c r="CM13" i="142"/>
  <c r="CM9" i="142"/>
  <c r="CL16" i="142"/>
  <c r="CL15" i="142"/>
  <c r="CL14" i="142"/>
  <c r="CL17" i="142"/>
  <c r="CL10" i="142"/>
  <c r="CL12" i="142"/>
  <c r="CL11" i="142"/>
  <c r="CL13" i="142"/>
  <c r="CL9" i="142"/>
  <c r="CK16" i="142"/>
  <c r="CK15" i="142"/>
  <c r="CK14" i="142"/>
  <c r="CK17" i="142"/>
  <c r="CK10" i="142"/>
  <c r="CK12" i="142"/>
  <c r="CK11" i="142"/>
  <c r="CK13" i="142"/>
  <c r="CK9" i="142"/>
  <c r="CJ16" i="142"/>
  <c r="CJ15" i="142"/>
  <c r="CJ14" i="142"/>
  <c r="CJ17" i="142"/>
  <c r="CN17" i="142" s="1"/>
  <c r="CJ10" i="142"/>
  <c r="CJ12" i="142"/>
  <c r="CJ11" i="142"/>
  <c r="CJ13" i="142"/>
  <c r="CN13" i="142" s="1"/>
  <c r="CJ9" i="142"/>
  <c r="CH16" i="142"/>
  <c r="CH15" i="142"/>
  <c r="CH14" i="142"/>
  <c r="CH17" i="142"/>
  <c r="CH10" i="142"/>
  <c r="CH12" i="142"/>
  <c r="CH11" i="142"/>
  <c r="CH13" i="142"/>
  <c r="CH9" i="142"/>
  <c r="CG16" i="142"/>
  <c r="CG15" i="142"/>
  <c r="CG14" i="142"/>
  <c r="CG17" i="142"/>
  <c r="CG10" i="142"/>
  <c r="CG12" i="142"/>
  <c r="CG11" i="142"/>
  <c r="CG13" i="142"/>
  <c r="CG9" i="142"/>
  <c r="CF16" i="142"/>
  <c r="CF15" i="142"/>
  <c r="CF14" i="142"/>
  <c r="CF17" i="142"/>
  <c r="CF10" i="142"/>
  <c r="CF12" i="142"/>
  <c r="CF11" i="142"/>
  <c r="CF13" i="142"/>
  <c r="CF9" i="142"/>
  <c r="CE16" i="142"/>
  <c r="CE15" i="142"/>
  <c r="CE14" i="142"/>
  <c r="CE17" i="142"/>
  <c r="CI17" i="142" s="1"/>
  <c r="CE10" i="142"/>
  <c r="CE12" i="142"/>
  <c r="CE11" i="142"/>
  <c r="CE13" i="142"/>
  <c r="CI13" i="142" s="1"/>
  <c r="CE9" i="142"/>
  <c r="CC16" i="142"/>
  <c r="CC15" i="142"/>
  <c r="CC14" i="142"/>
  <c r="CC17" i="142"/>
  <c r="CC10" i="142"/>
  <c r="CC12" i="142"/>
  <c r="CC11" i="142"/>
  <c r="CC13" i="142"/>
  <c r="CC9" i="142"/>
  <c r="CB16" i="142"/>
  <c r="CB15" i="142"/>
  <c r="CB14" i="142"/>
  <c r="CB17" i="142"/>
  <c r="CB10" i="142"/>
  <c r="CB12" i="142"/>
  <c r="CB11" i="142"/>
  <c r="CB13" i="142"/>
  <c r="CB9" i="142"/>
  <c r="CA16" i="142"/>
  <c r="CA15" i="142"/>
  <c r="CA14" i="142"/>
  <c r="CA17" i="142"/>
  <c r="CA10" i="142"/>
  <c r="CA12" i="142"/>
  <c r="CA11" i="142"/>
  <c r="CA13" i="142"/>
  <c r="CA9" i="142"/>
  <c r="BZ16" i="142"/>
  <c r="BZ15" i="142"/>
  <c r="BZ14" i="142"/>
  <c r="BZ17" i="142"/>
  <c r="CD17" i="142" s="1"/>
  <c r="BZ10" i="142"/>
  <c r="BZ12" i="142"/>
  <c r="BZ11" i="142"/>
  <c r="BZ13" i="142"/>
  <c r="CD13" i="142" s="1"/>
  <c r="BZ9" i="142"/>
  <c r="BX16" i="142"/>
  <c r="BX15" i="142"/>
  <c r="BX14" i="142"/>
  <c r="BX17" i="142"/>
  <c r="BX10" i="142"/>
  <c r="BX12" i="142"/>
  <c r="BX11" i="142"/>
  <c r="BX13" i="142"/>
  <c r="BX9" i="142"/>
  <c r="BW16" i="142"/>
  <c r="BW15" i="142"/>
  <c r="BW14" i="142"/>
  <c r="BW17" i="142"/>
  <c r="BW10" i="142"/>
  <c r="BW12" i="142"/>
  <c r="BW11" i="142"/>
  <c r="BW13" i="142"/>
  <c r="BW9" i="142"/>
  <c r="BV16" i="142"/>
  <c r="BV15" i="142"/>
  <c r="BV14" i="142"/>
  <c r="BV17" i="142"/>
  <c r="BV10" i="142"/>
  <c r="BV12" i="142"/>
  <c r="BV11" i="142"/>
  <c r="BV13" i="142"/>
  <c r="BV9" i="142"/>
  <c r="BU16" i="142"/>
  <c r="BU15" i="142"/>
  <c r="BU14" i="142"/>
  <c r="BU17" i="142"/>
  <c r="BY17" i="142" s="1"/>
  <c r="BU10" i="142"/>
  <c r="BU12" i="142"/>
  <c r="BU11" i="142"/>
  <c r="BU13" i="142"/>
  <c r="BY13" i="142" s="1"/>
  <c r="BU9" i="142"/>
  <c r="BS16" i="142"/>
  <c r="BS15" i="142"/>
  <c r="BS14" i="142"/>
  <c r="BS17" i="142"/>
  <c r="BS10" i="142"/>
  <c r="BS12" i="142"/>
  <c r="BS11" i="142"/>
  <c r="BS13" i="142"/>
  <c r="BS9" i="142"/>
  <c r="BR16" i="142"/>
  <c r="BR15" i="142"/>
  <c r="BR14" i="142"/>
  <c r="BR17" i="142"/>
  <c r="BR10" i="142"/>
  <c r="BR12" i="142"/>
  <c r="BR11" i="142"/>
  <c r="BR13" i="142"/>
  <c r="BR9" i="142"/>
  <c r="BQ16" i="142"/>
  <c r="BQ15" i="142"/>
  <c r="BQ14" i="142"/>
  <c r="BQ17" i="142"/>
  <c r="BQ10" i="142"/>
  <c r="BQ12" i="142"/>
  <c r="BQ11" i="142"/>
  <c r="BQ13" i="142"/>
  <c r="BQ9" i="142"/>
  <c r="BP16" i="142"/>
  <c r="BP15" i="142"/>
  <c r="BP14" i="142"/>
  <c r="BP17" i="142"/>
  <c r="BT17" i="142" s="1"/>
  <c r="BP10" i="142"/>
  <c r="BP12" i="142"/>
  <c r="BP11" i="142"/>
  <c r="BP13" i="142"/>
  <c r="BT13" i="142" s="1"/>
  <c r="BP9" i="142"/>
  <c r="BN16" i="142"/>
  <c r="BN15" i="142"/>
  <c r="BN14" i="142"/>
  <c r="BN17" i="142"/>
  <c r="BN10" i="142"/>
  <c r="BN12" i="142"/>
  <c r="BN11" i="142"/>
  <c r="BN13" i="142"/>
  <c r="BN9" i="142"/>
  <c r="BM16" i="142"/>
  <c r="BM15" i="142"/>
  <c r="BM14" i="142"/>
  <c r="BM17" i="142"/>
  <c r="BM10" i="142"/>
  <c r="BM12" i="142"/>
  <c r="BM11" i="142"/>
  <c r="BM13" i="142"/>
  <c r="BM9" i="142"/>
  <c r="BL16" i="142"/>
  <c r="BL15" i="142"/>
  <c r="BL14" i="142"/>
  <c r="BL17" i="142"/>
  <c r="BL10" i="142"/>
  <c r="BL12" i="142"/>
  <c r="BL11" i="142"/>
  <c r="BL13" i="142"/>
  <c r="BL9" i="142"/>
  <c r="BK16" i="142"/>
  <c r="BK15" i="142"/>
  <c r="BK14" i="142"/>
  <c r="BK17" i="142"/>
  <c r="BO17" i="142" s="1"/>
  <c r="BK10" i="142"/>
  <c r="BK12" i="142"/>
  <c r="BK11" i="142"/>
  <c r="BK13" i="142"/>
  <c r="BO13" i="142" s="1"/>
  <c r="BK9" i="142"/>
  <c r="BC16" i="142"/>
  <c r="BC15" i="142"/>
  <c r="BE15" i="142" s="1"/>
  <c r="BC14" i="142"/>
  <c r="BC17" i="142"/>
  <c r="BE17" i="142" s="1"/>
  <c r="BC10" i="142"/>
  <c r="BC12" i="142"/>
  <c r="BE12" i="142" s="1"/>
  <c r="BC11" i="142"/>
  <c r="BC13" i="142"/>
  <c r="BC9" i="142"/>
  <c r="BO9" i="158" l="1"/>
  <c r="BO14" i="158"/>
  <c r="BT9" i="158"/>
  <c r="BT14" i="158"/>
  <c r="BY9" i="158"/>
  <c r="BY14" i="158"/>
  <c r="CD9" i="158"/>
  <c r="CD14" i="158"/>
  <c r="CI9" i="158"/>
  <c r="CI14" i="158"/>
  <c r="CN9" i="158"/>
  <c r="CN14" i="158"/>
  <c r="BE9" i="158"/>
  <c r="BE14" i="158"/>
  <c r="BO10" i="158"/>
  <c r="BO11" i="158"/>
  <c r="BT10" i="158"/>
  <c r="BT11" i="158"/>
  <c r="BY10" i="158"/>
  <c r="BY11" i="158"/>
  <c r="CD10" i="158"/>
  <c r="CD11" i="158"/>
  <c r="CI10" i="158"/>
  <c r="CI11" i="158"/>
  <c r="CN10" i="158"/>
  <c r="CN11" i="158"/>
  <c r="BO12" i="158"/>
  <c r="BO13" i="158"/>
  <c r="BT12" i="158"/>
  <c r="BT13" i="158"/>
  <c r="BY12" i="158"/>
  <c r="BY13" i="158"/>
  <c r="CD12" i="158"/>
  <c r="CD13" i="158"/>
  <c r="CI12" i="158"/>
  <c r="CI13" i="158"/>
  <c r="CN12" i="158"/>
  <c r="CN13" i="158"/>
  <c r="BE10" i="158"/>
  <c r="BE11" i="158"/>
  <c r="BE13" i="158"/>
  <c r="BE15" i="158"/>
  <c r="BE12" i="158"/>
  <c r="BE20" i="157"/>
  <c r="BE9" i="148"/>
  <c r="BO10" i="148"/>
  <c r="BT10" i="148"/>
  <c r="BY10" i="148"/>
  <c r="CD10" i="148"/>
  <c r="CI10" i="148"/>
  <c r="CN10" i="148"/>
  <c r="BE10" i="148"/>
  <c r="BO11" i="148"/>
  <c r="BT11" i="148"/>
  <c r="BY11" i="148"/>
  <c r="CD11" i="148"/>
  <c r="CI11" i="148"/>
  <c r="CN11" i="148"/>
  <c r="BE11" i="148"/>
  <c r="BE13" i="156"/>
  <c r="BE19" i="156"/>
  <c r="BE20" i="156"/>
  <c r="BE23" i="156"/>
  <c r="BE31" i="156"/>
  <c r="BE28" i="156"/>
  <c r="BO14" i="156"/>
  <c r="BO21" i="156"/>
  <c r="BO11" i="156"/>
  <c r="BO25" i="156"/>
  <c r="BO32" i="156"/>
  <c r="BO24" i="156"/>
  <c r="BT14" i="156"/>
  <c r="BT21" i="156"/>
  <c r="BT11" i="156"/>
  <c r="BT25" i="156"/>
  <c r="BT32" i="156"/>
  <c r="CI10" i="156"/>
  <c r="CI12" i="156"/>
  <c r="CI17" i="156"/>
  <c r="CI22" i="156"/>
  <c r="CI30" i="156"/>
  <c r="CI34" i="156"/>
  <c r="CI27" i="156"/>
  <c r="CN10" i="156"/>
  <c r="CN12" i="156"/>
  <c r="CN17" i="156"/>
  <c r="CN22" i="156"/>
  <c r="CN30" i="156"/>
  <c r="CN34" i="156"/>
  <c r="CN27" i="156"/>
  <c r="CN11" i="156"/>
  <c r="BE14" i="156"/>
  <c r="BE21" i="156"/>
  <c r="BE11" i="156"/>
  <c r="BE25" i="156"/>
  <c r="BE24" i="156"/>
  <c r="BO9" i="156"/>
  <c r="BO15" i="156"/>
  <c r="BO18" i="156"/>
  <c r="BO16" i="156"/>
  <c r="BO29" i="156"/>
  <c r="BO33" i="156"/>
  <c r="BO26" i="156"/>
  <c r="BO19" i="156"/>
  <c r="BO28" i="156"/>
  <c r="BT9" i="156"/>
  <c r="BT15" i="156"/>
  <c r="BT18" i="156"/>
  <c r="BT16" i="156"/>
  <c r="BT29" i="156"/>
  <c r="BT33" i="156"/>
  <c r="BT26" i="156"/>
  <c r="BY10" i="156"/>
  <c r="BY12" i="156"/>
  <c r="BY17" i="156"/>
  <c r="BY22" i="156"/>
  <c r="BY30" i="156"/>
  <c r="BY34" i="156"/>
  <c r="BY27" i="156"/>
  <c r="CD13" i="156"/>
  <c r="CD19" i="156"/>
  <c r="CD20" i="156"/>
  <c r="CD23" i="156"/>
  <c r="CD31" i="156"/>
  <c r="CD28" i="156"/>
  <c r="CD35" i="156"/>
  <c r="CI13" i="156"/>
  <c r="CI19" i="156"/>
  <c r="CI20" i="156"/>
  <c r="CI23" i="156"/>
  <c r="CI31" i="156"/>
  <c r="CI28" i="156"/>
  <c r="CI35" i="156"/>
  <c r="CN13" i="156"/>
  <c r="CN19" i="156"/>
  <c r="CN20" i="156"/>
  <c r="CN23" i="156"/>
  <c r="CN31" i="156"/>
  <c r="CN28" i="156"/>
  <c r="CN35" i="156"/>
  <c r="BE10" i="156"/>
  <c r="BE12" i="156"/>
  <c r="BE17" i="156"/>
  <c r="BE22" i="156"/>
  <c r="BE34" i="156"/>
  <c r="BE27" i="156"/>
  <c r="BO13" i="156"/>
  <c r="BO20" i="156"/>
  <c r="BO23" i="156"/>
  <c r="BO31" i="156"/>
  <c r="BO35" i="156"/>
  <c r="BT10" i="156"/>
  <c r="BY13" i="156"/>
  <c r="BY19" i="156"/>
  <c r="BY20" i="156"/>
  <c r="BY23" i="156"/>
  <c r="BY31" i="156"/>
  <c r="BY28" i="156"/>
  <c r="BY35" i="156"/>
  <c r="CI14" i="156"/>
  <c r="CI21" i="156"/>
  <c r="CI11" i="156"/>
  <c r="CI25" i="156"/>
  <c r="CI32" i="156"/>
  <c r="CI24" i="156"/>
  <c r="CN21" i="156"/>
  <c r="CN25" i="156"/>
  <c r="CN24" i="156"/>
  <c r="BE29" i="156"/>
  <c r="BE9" i="156"/>
  <c r="BE15" i="156"/>
  <c r="BE18" i="156"/>
  <c r="BE33" i="156"/>
  <c r="BO10" i="156"/>
  <c r="BO12" i="156"/>
  <c r="BO17" i="156"/>
  <c r="BO22" i="156"/>
  <c r="BO30" i="156"/>
  <c r="BO34" i="156"/>
  <c r="BO27" i="156"/>
  <c r="BT12" i="156"/>
  <c r="BT17" i="156"/>
  <c r="BT22" i="156"/>
  <c r="BT30" i="156"/>
  <c r="BT34" i="156"/>
  <c r="BT27" i="156"/>
  <c r="BY14" i="156"/>
  <c r="BY21" i="156"/>
  <c r="BY11" i="156"/>
  <c r="BY25" i="156"/>
  <c r="BY32" i="156"/>
  <c r="BY24" i="156"/>
  <c r="BT13" i="156"/>
  <c r="BT19" i="156"/>
  <c r="BT20" i="156"/>
  <c r="BT23" i="156"/>
  <c r="BT31" i="156"/>
  <c r="BT28" i="156"/>
  <c r="BT35" i="156"/>
  <c r="CI9" i="156"/>
  <c r="CI15" i="156"/>
  <c r="CI18" i="156"/>
  <c r="CI16" i="156"/>
  <c r="CI29" i="156"/>
  <c r="CI33" i="156"/>
  <c r="CI26" i="156"/>
  <c r="CD14" i="156"/>
  <c r="CD21" i="156"/>
  <c r="CD11" i="156"/>
  <c r="CD25" i="156"/>
  <c r="CD32" i="156"/>
  <c r="CD24" i="156"/>
  <c r="BE16" i="156"/>
  <c r="BE26" i="156"/>
  <c r="BE35" i="156"/>
  <c r="BE32" i="156"/>
  <c r="BE30" i="156"/>
  <c r="BE11" i="155"/>
  <c r="BO11" i="155"/>
  <c r="BT11" i="155"/>
  <c r="BY11" i="155"/>
  <c r="CD11" i="155"/>
  <c r="CI11" i="155"/>
  <c r="CN11" i="155"/>
  <c r="BE10" i="155"/>
  <c r="BO9" i="155"/>
  <c r="BO13" i="155"/>
  <c r="BT9" i="155"/>
  <c r="BT13" i="155"/>
  <c r="BY9" i="155"/>
  <c r="BY13" i="155"/>
  <c r="CD9" i="155"/>
  <c r="CD13" i="155"/>
  <c r="CI9" i="155"/>
  <c r="CI13" i="155"/>
  <c r="CN9" i="155"/>
  <c r="CN13" i="155"/>
  <c r="BE17" i="153"/>
  <c r="BE10" i="153"/>
  <c r="BE13" i="153"/>
  <c r="BE18" i="153"/>
  <c r="BO9" i="153"/>
  <c r="BO14" i="153"/>
  <c r="BO16" i="153"/>
  <c r="BT9" i="153"/>
  <c r="BT14" i="153"/>
  <c r="BT16" i="153"/>
  <c r="BY9" i="153"/>
  <c r="BY14" i="153"/>
  <c r="BY16" i="153"/>
  <c r="CD9" i="153"/>
  <c r="CD14" i="153"/>
  <c r="CD16" i="153"/>
  <c r="CI9" i="153"/>
  <c r="CI14" i="153"/>
  <c r="CI16" i="153"/>
  <c r="CN9" i="153"/>
  <c r="CN14" i="153"/>
  <c r="CN16" i="153"/>
  <c r="BE12" i="153"/>
  <c r="BO11" i="153"/>
  <c r="BO15" i="153"/>
  <c r="BO19" i="153"/>
  <c r="BT11" i="153"/>
  <c r="BT15" i="153"/>
  <c r="BT19" i="153"/>
  <c r="BY11" i="153"/>
  <c r="BY15" i="153"/>
  <c r="BY19" i="153"/>
  <c r="CD11" i="153"/>
  <c r="CD15" i="153"/>
  <c r="CD19" i="153"/>
  <c r="CI11" i="153"/>
  <c r="CI15" i="153"/>
  <c r="CI19" i="153"/>
  <c r="CN11" i="153"/>
  <c r="CN15" i="153"/>
  <c r="CN19" i="153"/>
  <c r="BE9" i="153"/>
  <c r="BE11" i="153"/>
  <c r="BE15" i="153"/>
  <c r="BO12" i="153"/>
  <c r="BO17" i="153"/>
  <c r="BT12" i="153"/>
  <c r="BT17" i="153"/>
  <c r="BY12" i="153"/>
  <c r="BY17" i="153"/>
  <c r="CD12" i="153"/>
  <c r="CD17" i="153"/>
  <c r="CI12" i="153"/>
  <c r="CI17" i="153"/>
  <c r="CN12" i="153"/>
  <c r="CN17" i="153"/>
  <c r="BE16" i="153"/>
  <c r="BO10" i="153"/>
  <c r="BO13" i="153"/>
  <c r="BO18" i="153"/>
  <c r="BT10" i="153"/>
  <c r="BT13" i="153"/>
  <c r="BT18" i="153"/>
  <c r="BY10" i="153"/>
  <c r="BY13" i="153"/>
  <c r="BY18" i="153"/>
  <c r="CD10" i="153"/>
  <c r="CD13" i="153"/>
  <c r="CD18" i="153"/>
  <c r="CI10" i="153"/>
  <c r="CI13" i="153"/>
  <c r="CI18" i="153"/>
  <c r="CN10" i="153"/>
  <c r="CN13" i="153"/>
  <c r="CN18" i="153"/>
  <c r="BE19" i="153"/>
  <c r="BO14" i="142"/>
  <c r="BT11" i="142"/>
  <c r="BY11" i="142"/>
  <c r="CD11" i="142"/>
  <c r="CD14" i="142"/>
  <c r="CI11" i="142"/>
  <c r="CI14" i="142"/>
  <c r="CN11" i="142"/>
  <c r="CN14" i="142"/>
  <c r="BE11" i="142"/>
  <c r="BO11" i="142"/>
  <c r="BT14" i="142"/>
  <c r="BY14" i="142"/>
  <c r="BE9" i="142"/>
  <c r="BE10" i="142"/>
  <c r="BO12" i="142"/>
  <c r="BO15" i="142"/>
  <c r="BT12" i="142"/>
  <c r="BT15" i="142"/>
  <c r="BY12" i="142"/>
  <c r="BY15" i="142"/>
  <c r="CD12" i="142"/>
  <c r="CD15" i="142"/>
  <c r="CI12" i="142"/>
  <c r="CI15" i="142"/>
  <c r="CN12" i="142"/>
  <c r="CN15" i="142"/>
  <c r="BO9" i="142"/>
  <c r="BO10" i="142"/>
  <c r="BT10" i="142"/>
  <c r="BO16" i="142"/>
  <c r="BT9" i="142"/>
  <c r="BT16" i="142"/>
  <c r="BY9" i="142"/>
  <c r="BY10" i="142"/>
  <c r="BY16" i="142"/>
  <c r="CD9" i="142"/>
  <c r="CD10" i="142"/>
  <c r="CD16" i="142"/>
  <c r="CI9" i="142"/>
  <c r="CI10" i="142"/>
  <c r="CI16" i="142"/>
  <c r="CN9" i="142"/>
  <c r="CN10" i="142"/>
  <c r="CN16" i="142"/>
  <c r="BE14" i="142"/>
  <c r="BE16" i="142"/>
  <c r="BE13" i="142"/>
  <c r="AU7" i="159" l="1"/>
  <c r="AM7" i="159"/>
  <c r="AE7" i="159"/>
  <c r="W7" i="159"/>
  <c r="O7" i="159"/>
  <c r="G7" i="159"/>
  <c r="AU6" i="159"/>
  <c r="AM6" i="159"/>
  <c r="AE6" i="159"/>
  <c r="W6" i="159"/>
  <c r="O6" i="159"/>
  <c r="G6" i="159"/>
  <c r="O5" i="159"/>
  <c r="O4" i="159"/>
  <c r="BF2" i="159" s="1"/>
  <c r="BG3" i="159"/>
  <c r="C3" i="159"/>
  <c r="CM2" i="159"/>
  <c r="CL2" i="159"/>
  <c r="CK2" i="159"/>
  <c r="CJ2" i="159"/>
  <c r="CN2" i="159" s="1"/>
  <c r="CH2" i="159"/>
  <c r="CG2" i="159"/>
  <c r="CF2" i="159"/>
  <c r="CE2" i="159"/>
  <c r="CI2" i="159" s="1"/>
  <c r="CC2" i="159"/>
  <c r="CB2" i="159"/>
  <c r="CA2" i="159"/>
  <c r="BZ2" i="159"/>
  <c r="CD2" i="159" s="1"/>
  <c r="BX2" i="159"/>
  <c r="BW2" i="159"/>
  <c r="BV2" i="159"/>
  <c r="BU2" i="159"/>
  <c r="BY2" i="159" s="1"/>
  <c r="BS2" i="159"/>
  <c r="BR2" i="159"/>
  <c r="BQ2" i="159"/>
  <c r="BP2" i="159"/>
  <c r="BT2" i="159" s="1"/>
  <c r="BN2" i="159"/>
  <c r="BM2" i="159"/>
  <c r="BL2" i="159"/>
  <c r="BK2" i="159"/>
  <c r="BO2" i="159" s="1"/>
  <c r="BC2" i="159"/>
  <c r="AU7" i="158"/>
  <c r="AM7" i="158"/>
  <c r="AE7" i="158"/>
  <c r="W7" i="158"/>
  <c r="O7" i="158"/>
  <c r="G7" i="158"/>
  <c r="AU6" i="158"/>
  <c r="AM6" i="158"/>
  <c r="AE6" i="158"/>
  <c r="W6" i="158"/>
  <c r="O6" i="158"/>
  <c r="G6" i="158"/>
  <c r="O5" i="158"/>
  <c r="O4" i="158"/>
  <c r="BD2" i="158" s="1"/>
  <c r="BG3" i="158"/>
  <c r="C3" i="158"/>
  <c r="CM2" i="158"/>
  <c r="CL2" i="158"/>
  <c r="CK2" i="158"/>
  <c r="CJ2" i="158"/>
  <c r="CH2" i="158"/>
  <c r="CG2" i="158"/>
  <c r="CF2" i="158"/>
  <c r="CE2" i="158"/>
  <c r="CC2" i="158"/>
  <c r="CB2" i="158"/>
  <c r="CA2" i="158"/>
  <c r="BZ2" i="158"/>
  <c r="BX2" i="158"/>
  <c r="BW2" i="158"/>
  <c r="BV2" i="158"/>
  <c r="BU2" i="158"/>
  <c r="BS2" i="158"/>
  <c r="BR2" i="158"/>
  <c r="BQ2" i="158"/>
  <c r="BP2" i="158"/>
  <c r="BN2" i="158"/>
  <c r="BM2" i="158"/>
  <c r="BL2" i="158"/>
  <c r="BK2" i="158"/>
  <c r="BC2" i="158"/>
  <c r="AU7" i="157"/>
  <c r="AM7" i="157"/>
  <c r="AE7" i="157"/>
  <c r="W7" i="157"/>
  <c r="O7" i="157"/>
  <c r="G7" i="157"/>
  <c r="AU6" i="157"/>
  <c r="AM6" i="157"/>
  <c r="AE6" i="157"/>
  <c r="W6" i="157"/>
  <c r="O6" i="157"/>
  <c r="G6" i="157"/>
  <c r="O5" i="157"/>
  <c r="O4" i="157"/>
  <c r="BG3" i="157"/>
  <c r="C3" i="157"/>
  <c r="CM2" i="157"/>
  <c r="CL2" i="157"/>
  <c r="CK2" i="157"/>
  <c r="CJ2" i="157"/>
  <c r="CH2" i="157"/>
  <c r="CG2" i="157"/>
  <c r="CF2" i="157"/>
  <c r="CE2" i="157"/>
  <c r="CC2" i="157"/>
  <c r="CB2" i="157"/>
  <c r="CA2" i="157"/>
  <c r="BZ2" i="157"/>
  <c r="BX2" i="157"/>
  <c r="BW2" i="157"/>
  <c r="BV2" i="157"/>
  <c r="BU2" i="157"/>
  <c r="BS2" i="157"/>
  <c r="BR2" i="157"/>
  <c r="BQ2" i="157"/>
  <c r="BP2" i="157"/>
  <c r="BN2" i="157"/>
  <c r="BM2" i="157"/>
  <c r="BL2" i="157"/>
  <c r="BK2" i="157"/>
  <c r="BC2" i="157"/>
  <c r="AU7" i="156"/>
  <c r="AM7" i="156"/>
  <c r="AE7" i="156"/>
  <c r="W7" i="156"/>
  <c r="O7" i="156"/>
  <c r="G7" i="156"/>
  <c r="AU6" i="156"/>
  <c r="AM6" i="156"/>
  <c r="AE6" i="156"/>
  <c r="W6" i="156"/>
  <c r="O6" i="156"/>
  <c r="G6" i="156"/>
  <c r="O5" i="156"/>
  <c r="O4" i="156"/>
  <c r="BF2" i="156" s="1"/>
  <c r="BG3" i="156"/>
  <c r="C3" i="156"/>
  <c r="CM2" i="156"/>
  <c r="CL2" i="156"/>
  <c r="CK2" i="156"/>
  <c r="CJ2" i="156"/>
  <c r="CH2" i="156"/>
  <c r="CG2" i="156"/>
  <c r="CF2" i="156"/>
  <c r="CE2" i="156"/>
  <c r="CC2" i="156"/>
  <c r="CB2" i="156"/>
  <c r="CA2" i="156"/>
  <c r="BZ2" i="156"/>
  <c r="BX2" i="156"/>
  <c r="BW2" i="156"/>
  <c r="BV2" i="156"/>
  <c r="BU2" i="156"/>
  <c r="BS2" i="156"/>
  <c r="BR2" i="156"/>
  <c r="BQ2" i="156"/>
  <c r="BP2" i="156"/>
  <c r="BN2" i="156"/>
  <c r="BM2" i="156"/>
  <c r="BL2" i="156"/>
  <c r="BK2" i="156"/>
  <c r="BC2" i="156"/>
  <c r="AU7" i="155"/>
  <c r="AM7" i="155"/>
  <c r="AE7" i="155"/>
  <c r="W7" i="155"/>
  <c r="O7" i="155"/>
  <c r="G7" i="155"/>
  <c r="AU6" i="155"/>
  <c r="AM6" i="155"/>
  <c r="AE6" i="155"/>
  <c r="W6" i="155"/>
  <c r="O6" i="155"/>
  <c r="G6" i="155"/>
  <c r="O5" i="155"/>
  <c r="O4" i="155"/>
  <c r="BF2" i="155" s="1"/>
  <c r="BG3" i="155"/>
  <c r="C3" i="155"/>
  <c r="CM2" i="155"/>
  <c r="CL2" i="155"/>
  <c r="CK2" i="155"/>
  <c r="CJ2" i="155"/>
  <c r="CH2" i="155"/>
  <c r="CG2" i="155"/>
  <c r="CF2" i="155"/>
  <c r="CE2" i="155"/>
  <c r="CC2" i="155"/>
  <c r="CB2" i="155"/>
  <c r="CA2" i="155"/>
  <c r="BZ2" i="155"/>
  <c r="BX2" i="155"/>
  <c r="BW2" i="155"/>
  <c r="BV2" i="155"/>
  <c r="BU2" i="155"/>
  <c r="BS2" i="155"/>
  <c r="BR2" i="155"/>
  <c r="BQ2" i="155"/>
  <c r="BP2" i="155"/>
  <c r="BN2" i="155"/>
  <c r="BM2" i="155"/>
  <c r="BL2" i="155"/>
  <c r="BK2" i="155"/>
  <c r="BC2" i="155"/>
  <c r="AU7" i="154"/>
  <c r="AM7" i="154"/>
  <c r="AE7" i="154"/>
  <c r="W7" i="154"/>
  <c r="O7" i="154"/>
  <c r="G7" i="154"/>
  <c r="AU6" i="154"/>
  <c r="AM6" i="154"/>
  <c r="AE6" i="154"/>
  <c r="W6" i="154"/>
  <c r="O6" i="154"/>
  <c r="G6" i="154"/>
  <c r="O5" i="154"/>
  <c r="O4" i="154"/>
  <c r="BF2" i="154" s="1"/>
  <c r="BG3" i="154"/>
  <c r="C3" i="154"/>
  <c r="CM2" i="154"/>
  <c r="CL2" i="154"/>
  <c r="CK2" i="154"/>
  <c r="CJ2" i="154"/>
  <c r="CH2" i="154"/>
  <c r="CG2" i="154"/>
  <c r="CF2" i="154"/>
  <c r="CE2" i="154"/>
  <c r="CC2" i="154"/>
  <c r="CB2" i="154"/>
  <c r="CA2" i="154"/>
  <c r="BZ2" i="154"/>
  <c r="BX2" i="154"/>
  <c r="BW2" i="154"/>
  <c r="BV2" i="154"/>
  <c r="BU2" i="154"/>
  <c r="BS2" i="154"/>
  <c r="BR2" i="154"/>
  <c r="BQ2" i="154"/>
  <c r="BP2" i="154"/>
  <c r="BN2" i="154"/>
  <c r="BM2" i="154"/>
  <c r="BL2" i="154"/>
  <c r="BK2" i="154"/>
  <c r="BC2" i="154"/>
  <c r="AU7" i="153"/>
  <c r="AM7" i="153"/>
  <c r="AE7" i="153"/>
  <c r="W7" i="153"/>
  <c r="O7" i="153"/>
  <c r="G7" i="153"/>
  <c r="AU6" i="153"/>
  <c r="AM6" i="153"/>
  <c r="AE6" i="153"/>
  <c r="W6" i="153"/>
  <c r="O6" i="153"/>
  <c r="G6" i="153"/>
  <c r="O5" i="153"/>
  <c r="O4" i="153"/>
  <c r="BF2" i="153" s="1"/>
  <c r="BG3" i="153"/>
  <c r="C3" i="153"/>
  <c r="CM2" i="153"/>
  <c r="CL2" i="153"/>
  <c r="CK2" i="153"/>
  <c r="CJ2" i="153"/>
  <c r="CH2" i="153"/>
  <c r="CG2" i="153"/>
  <c r="CF2" i="153"/>
  <c r="CE2" i="153"/>
  <c r="CC2" i="153"/>
  <c r="CB2" i="153"/>
  <c r="CA2" i="153"/>
  <c r="BZ2" i="153"/>
  <c r="BX2" i="153"/>
  <c r="BW2" i="153"/>
  <c r="BV2" i="153"/>
  <c r="BU2" i="153"/>
  <c r="BS2" i="153"/>
  <c r="BR2" i="153"/>
  <c r="BQ2" i="153"/>
  <c r="BP2" i="153"/>
  <c r="BN2" i="153"/>
  <c r="BM2" i="153"/>
  <c r="BL2" i="153"/>
  <c r="BK2" i="153"/>
  <c r="BC2" i="153"/>
  <c r="AU7" i="150"/>
  <c r="AM7" i="150"/>
  <c r="AE7" i="150"/>
  <c r="W7" i="150"/>
  <c r="O7" i="150"/>
  <c r="G7" i="150"/>
  <c r="AU6" i="150"/>
  <c r="AM6" i="150"/>
  <c r="AE6" i="150"/>
  <c r="W6" i="150"/>
  <c r="O6" i="150"/>
  <c r="G6" i="150"/>
  <c r="O5" i="150"/>
  <c r="O4" i="150"/>
  <c r="BD2" i="150" s="1"/>
  <c r="BG3" i="150"/>
  <c r="C3" i="150"/>
  <c r="CM2" i="150"/>
  <c r="CL2" i="150"/>
  <c r="CK2" i="150"/>
  <c r="CJ2" i="150"/>
  <c r="CH2" i="150"/>
  <c r="CG2" i="150"/>
  <c r="CF2" i="150"/>
  <c r="CE2" i="150"/>
  <c r="CC2" i="150"/>
  <c r="CB2" i="150"/>
  <c r="CA2" i="150"/>
  <c r="BZ2" i="150"/>
  <c r="BX2" i="150"/>
  <c r="BW2" i="150"/>
  <c r="BV2" i="150"/>
  <c r="BU2" i="150"/>
  <c r="BS2" i="150"/>
  <c r="BR2" i="150"/>
  <c r="BQ2" i="150"/>
  <c r="BP2" i="150"/>
  <c r="BN2" i="150"/>
  <c r="BM2" i="150"/>
  <c r="BL2" i="150"/>
  <c r="BK2" i="150"/>
  <c r="BC2" i="150"/>
  <c r="AU7" i="149"/>
  <c r="AM7" i="149"/>
  <c r="AE7" i="149"/>
  <c r="W7" i="149"/>
  <c r="O7" i="149"/>
  <c r="G7" i="149"/>
  <c r="AU6" i="149"/>
  <c r="AM6" i="149"/>
  <c r="AE6" i="149"/>
  <c r="W6" i="149"/>
  <c r="O6" i="149"/>
  <c r="G6" i="149"/>
  <c r="O5" i="149"/>
  <c r="O4" i="149"/>
  <c r="BF2" i="149" s="1"/>
  <c r="BG3" i="149"/>
  <c r="C3" i="149"/>
  <c r="CM2" i="149"/>
  <c r="CL2" i="149"/>
  <c r="CK2" i="149"/>
  <c r="CJ2" i="149"/>
  <c r="CH2" i="149"/>
  <c r="CG2" i="149"/>
  <c r="CF2" i="149"/>
  <c r="CE2" i="149"/>
  <c r="CC2" i="149"/>
  <c r="CB2" i="149"/>
  <c r="CA2" i="149"/>
  <c r="BZ2" i="149"/>
  <c r="BX2" i="149"/>
  <c r="BW2" i="149"/>
  <c r="BV2" i="149"/>
  <c r="BU2" i="149"/>
  <c r="BS2" i="149"/>
  <c r="BR2" i="149"/>
  <c r="BQ2" i="149"/>
  <c r="BP2" i="149"/>
  <c r="BN2" i="149"/>
  <c r="BM2" i="149"/>
  <c r="BL2" i="149"/>
  <c r="BK2" i="149"/>
  <c r="BC2" i="149"/>
  <c r="AU7" i="148"/>
  <c r="AM7" i="148"/>
  <c r="AE7" i="148"/>
  <c r="W7" i="148"/>
  <c r="O7" i="148"/>
  <c r="G7" i="148"/>
  <c r="AU6" i="148"/>
  <c r="AM6" i="148"/>
  <c r="AE6" i="148"/>
  <c r="W6" i="148"/>
  <c r="O6" i="148"/>
  <c r="G6" i="148"/>
  <c r="O5" i="148"/>
  <c r="O4" i="148"/>
  <c r="BD2" i="148" s="1"/>
  <c r="BG3" i="148"/>
  <c r="C3" i="148"/>
  <c r="CM2" i="148"/>
  <c r="CL2" i="148"/>
  <c r="CK2" i="148"/>
  <c r="CJ2" i="148"/>
  <c r="CH2" i="148"/>
  <c r="CG2" i="148"/>
  <c r="CF2" i="148"/>
  <c r="CE2" i="148"/>
  <c r="CC2" i="148"/>
  <c r="CB2" i="148"/>
  <c r="CA2" i="148"/>
  <c r="BZ2" i="148"/>
  <c r="BX2" i="148"/>
  <c r="BW2" i="148"/>
  <c r="BV2" i="148"/>
  <c r="BU2" i="148"/>
  <c r="BS2" i="148"/>
  <c r="BR2" i="148"/>
  <c r="BQ2" i="148"/>
  <c r="BP2" i="148"/>
  <c r="BN2" i="148"/>
  <c r="BM2" i="148"/>
  <c r="BL2" i="148"/>
  <c r="BK2" i="148"/>
  <c r="BC2" i="148"/>
  <c r="AU7" i="142"/>
  <c r="AM7" i="142"/>
  <c r="AU7" i="137"/>
  <c r="AM7" i="137"/>
  <c r="AU6" i="137"/>
  <c r="AM6" i="137"/>
  <c r="AU6" i="142"/>
  <c r="AM6" i="142"/>
  <c r="AE6" i="142"/>
  <c r="BC2" i="137"/>
  <c r="CM2" i="137"/>
  <c r="CL2" i="137"/>
  <c r="CK2" i="137"/>
  <c r="CJ2" i="137"/>
  <c r="CH2" i="137"/>
  <c r="CG2" i="137"/>
  <c r="CF2" i="137"/>
  <c r="CE2" i="137"/>
  <c r="BC2" i="142"/>
  <c r="CM2" i="142"/>
  <c r="CL2" i="142"/>
  <c r="CK2" i="142"/>
  <c r="CJ2" i="142"/>
  <c r="CH2" i="142"/>
  <c r="CG2" i="142"/>
  <c r="CF2" i="142"/>
  <c r="CE2" i="142"/>
  <c r="O4" i="137"/>
  <c r="BF2" i="137" s="1"/>
  <c r="AE7" i="142"/>
  <c r="W7" i="142"/>
  <c r="O7" i="142"/>
  <c r="G7" i="142"/>
  <c r="W6" i="142"/>
  <c r="O6" i="142"/>
  <c r="G6" i="142"/>
  <c r="O5" i="142"/>
  <c r="O4" i="142"/>
  <c r="BD2" i="142" s="1"/>
  <c r="BG3" i="142"/>
  <c r="C3" i="142"/>
  <c r="CC2" i="142"/>
  <c r="CB2" i="142"/>
  <c r="CA2" i="142"/>
  <c r="BZ2" i="142"/>
  <c r="BX2" i="142"/>
  <c r="BW2" i="142"/>
  <c r="BV2" i="142"/>
  <c r="BU2" i="142"/>
  <c r="BS2" i="142"/>
  <c r="BR2" i="142"/>
  <c r="BQ2" i="142"/>
  <c r="BP2" i="142"/>
  <c r="BN2" i="142"/>
  <c r="BM2" i="142"/>
  <c r="BL2" i="142"/>
  <c r="BK2" i="142"/>
  <c r="AE7" i="137"/>
  <c r="W7" i="137"/>
  <c r="O7" i="137"/>
  <c r="G7" i="137"/>
  <c r="AE6" i="137"/>
  <c r="W6" i="137"/>
  <c r="O6" i="137"/>
  <c r="G6" i="137"/>
  <c r="O5" i="137"/>
  <c r="BG3" i="137"/>
  <c r="C3" i="137"/>
  <c r="CC2" i="137"/>
  <c r="CB2" i="137"/>
  <c r="CA2" i="137"/>
  <c r="BZ2" i="137"/>
  <c r="BX2" i="137"/>
  <c r="BW2" i="137"/>
  <c r="BV2" i="137"/>
  <c r="BU2" i="137"/>
  <c r="BS2" i="137"/>
  <c r="BR2" i="137"/>
  <c r="BQ2" i="137"/>
  <c r="BP2" i="137"/>
  <c r="BN2" i="137"/>
  <c r="BM2" i="137"/>
  <c r="BL2" i="137"/>
  <c r="BK2" i="137"/>
  <c r="D2" i="103"/>
  <c r="J2" i="103"/>
  <c r="C3" i="103"/>
  <c r="BD2" i="157" l="1"/>
  <c r="BE2" i="157" s="1"/>
  <c r="BD2" i="149"/>
  <c r="BE2" i="149" s="1"/>
  <c r="BF2" i="148"/>
  <c r="BY2" i="156"/>
  <c r="BF2" i="150"/>
  <c r="BO2" i="158"/>
  <c r="CI2" i="158"/>
  <c r="BF2" i="158"/>
  <c r="BO2" i="149"/>
  <c r="CD2" i="149"/>
  <c r="CI2" i="149"/>
  <c r="BT2" i="149"/>
  <c r="BY2" i="149"/>
  <c r="CN2" i="149"/>
  <c r="BD2" i="156"/>
  <c r="BE2" i="156" s="1"/>
  <c r="BO2" i="156"/>
  <c r="BT2" i="156"/>
  <c r="BE2" i="158"/>
  <c r="BT2" i="158"/>
  <c r="CD2" i="158"/>
  <c r="BT2" i="150"/>
  <c r="CN2" i="150"/>
  <c r="BE2" i="150"/>
  <c r="BT2" i="148"/>
  <c r="BY2" i="148"/>
  <c r="BY2" i="157"/>
  <c r="CD2" i="157"/>
  <c r="CI2" i="157"/>
  <c r="BF2" i="157"/>
  <c r="BO2" i="157"/>
  <c r="BT2" i="157"/>
  <c r="CD2" i="156"/>
  <c r="CI2" i="156"/>
  <c r="CN2" i="156"/>
  <c r="BO2" i="137"/>
  <c r="BY2" i="137"/>
  <c r="CI2" i="137"/>
  <c r="BT2" i="137"/>
  <c r="CD2" i="137"/>
  <c r="CN2" i="137"/>
  <c r="BT2" i="155"/>
  <c r="BY2" i="155"/>
  <c r="CN2" i="155"/>
  <c r="BO2" i="155"/>
  <c r="BD2" i="154"/>
  <c r="BE2" i="154" s="1"/>
  <c r="BO2" i="154"/>
  <c r="BT2" i="154"/>
  <c r="CI2" i="154"/>
  <c r="CN2" i="154"/>
  <c r="BT2" i="153"/>
  <c r="BY2" i="153"/>
  <c r="CN2" i="153"/>
  <c r="BO2" i="153"/>
  <c r="BF2" i="142"/>
  <c r="BO2" i="142"/>
  <c r="CI2" i="142"/>
  <c r="CN2" i="142"/>
  <c r="BE2" i="142"/>
  <c r="BT2" i="142"/>
  <c r="BY2" i="142"/>
  <c r="CD2" i="142"/>
  <c r="BO2" i="148"/>
  <c r="CD2" i="148"/>
  <c r="CI2" i="148"/>
  <c r="CN2" i="148"/>
  <c r="BY2" i="150"/>
  <c r="CD2" i="150"/>
  <c r="CI2" i="150"/>
  <c r="CD2" i="153"/>
  <c r="CI2" i="153"/>
  <c r="BY2" i="154"/>
  <c r="CD2" i="154"/>
  <c r="CD2" i="155"/>
  <c r="CI2" i="155"/>
  <c r="CN2" i="157"/>
  <c r="CN2" i="158"/>
  <c r="BD2" i="137"/>
  <c r="BE2" i="137" s="1"/>
  <c r="BO2" i="150"/>
  <c r="BY2" i="158"/>
  <c r="BE2" i="148"/>
  <c r="BD2" i="153"/>
  <c r="BE2" i="153" s="1"/>
  <c r="BD2" i="155"/>
  <c r="BE2" i="155" s="1"/>
  <c r="BD2" i="159"/>
  <c r="BE2" i="159" s="1"/>
</calcChain>
</file>

<file path=xl/connections.xml><?xml version="1.0" encoding="utf-8"?>
<connections xmlns="http://schemas.openxmlformats.org/spreadsheetml/2006/main">
  <connection id="1" name="Barneveld_1e sel_paspr_1e parc_L" type="6" refreshedVersion="4" background="1">
    <textPr prompt="0" sourceFile="C:\Users\J. Ruiter\Documents\Mijn Concours 3.5 bestanden\DOCUMENTEN\Barneveld_1e sel_paspr_1e parc_L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Barneveld_1e sel_paspr_2e parc_L" type="6" refreshedVersion="4" background="1">
    <textPr prompt="0" sourceFile="C:\Users\J. Ruiter\Documents\Mijn Concours 3.5 bestanden\DOCUMENTEN\Barneveld_1e sel_paspr_2e parc_L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1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11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12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2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21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22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Onwaar" type="6" refreshedVersion="0" background="1">
    <textPr prompt="0" sourceFile="Onwaar" decimal="," thousands=".">
      <textFields>
        <textField/>
      </textFields>
    </textPr>
  </connection>
  <connection id="10" name="Spr_Pa_2014_10_11_12" type="6" refreshedVersion="4" background="1" saveData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Spr_Pa_2014_10_11_121" type="6" refreshedVersion="4" background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Spr_Pa_2014_10_11_122" type="6" refreshedVersion="4" background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Spr_Pa_2014_12_20" type="6" refreshedVersion="4" background="1">
    <textPr prompt="0" sourceFile="Z:\D-schijf\Temp\Spr_Pa_2014_12_20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pr_Pa_2014_12_201" type="6" refreshedVersion="4" background="1">
    <textPr prompt="0" sourceFile="Z:\D-schijf\Temp\Spr_Pa_2014_12_20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pr_Pa_2015_01_17_18 Bergharen" type="6" refreshedVersion="4" background="1">
    <textPr prompt="0" sourceFile="Z:\D-schijf\Temp\Spr_Pa_2015_01_17_18 Bergharen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Spr_Pa_2015_01_17_18 Bergharen1" type="6" refreshedVersion="4" background="1">
    <textPr prompt="0" sourceFile="Z:\D-schijf\Temp\Spr_Pa_2015_01_17_18 Bergharen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<sst xmlns="http://schemas.openxmlformats.org/spreadsheetml/2006/main" count="2353" uniqueCount="492">
  <si>
    <t>Ruiter/amazone</t>
  </si>
  <si>
    <t>Paard/pony</t>
  </si>
  <si>
    <t>cat.</t>
  </si>
  <si>
    <t>vereniging</t>
  </si>
  <si>
    <t>pl.</t>
  </si>
  <si>
    <t>opmerking</t>
  </si>
  <si>
    <t>Comb.nr.</t>
  </si>
  <si>
    <t>Selectie uitslagen</t>
  </si>
  <si>
    <t>Kring:</t>
  </si>
  <si>
    <t>Klasse:</t>
  </si>
  <si>
    <t>Cat.:</t>
  </si>
  <si>
    <t>Plaatsingspunten niet gestart:</t>
  </si>
  <si>
    <t>Aantal reserves:</t>
  </si>
  <si>
    <t>Lokatie:</t>
  </si>
  <si>
    <t>Datum:</t>
  </si>
  <si>
    <t>pl.p.</t>
  </si>
  <si>
    <t>Afv.</t>
  </si>
  <si>
    <t>Res.</t>
  </si>
  <si>
    <t>Pl.</t>
  </si>
  <si>
    <t>Afvaardiging aan de Regio Kampioenschappen</t>
  </si>
  <si>
    <t>Volgnr.</t>
  </si>
  <si>
    <t>Klasse</t>
  </si>
  <si>
    <t>pl.pnt</t>
  </si>
  <si>
    <t>Cat.</t>
  </si>
  <si>
    <t>Vereniging</t>
  </si>
  <si>
    <t>Opmerking</t>
  </si>
  <si>
    <t>B</t>
  </si>
  <si>
    <t>Aantal wedstrijden:</t>
  </si>
  <si>
    <t>Aantal afvaardiging Regio:</t>
  </si>
  <si>
    <t>Regio Kampioenen</t>
  </si>
  <si>
    <t>Totaal beste</t>
  </si>
  <si>
    <t>Totaal pl.pnt.</t>
  </si>
  <si>
    <t>Aantal per klasse:</t>
  </si>
  <si>
    <t>Springen</t>
  </si>
  <si>
    <t>L</t>
  </si>
  <si>
    <t>Aantal afval resultaten:</t>
  </si>
  <si>
    <t>Tot.</t>
  </si>
  <si>
    <t>afval</t>
  </si>
  <si>
    <t>Beste</t>
  </si>
  <si>
    <t>Waarde</t>
  </si>
  <si>
    <t>Gegevens:</t>
  </si>
  <si>
    <t>Naam van de Kring:</t>
  </si>
  <si>
    <t>Interval plaatsingspunten:</t>
  </si>
  <si>
    <t>1=(1,2,3,etc) / 2=(1,3,5,etc)</t>
  </si>
  <si>
    <t>Aantal selectie wedstrijden:</t>
  </si>
  <si>
    <t>(De laagste waarde heeft voorrang, niet ingevulde gegevens doen niet mee voor de volgorde van het resultaat)</t>
  </si>
  <si>
    <t>Totaal beste plaatsingspunten:</t>
  </si>
  <si>
    <t>(dit is een vaste waarde en heeft de hoogste voorrang)</t>
  </si>
  <si>
    <t>Plaatsingspunten 4e wedstrijd:</t>
  </si>
  <si>
    <t>Plaatsingspunten 3e wedstrijd:</t>
  </si>
  <si>
    <t>Plaatsingspunten 2e wedstrijd:</t>
  </si>
  <si>
    <t>Plaatsingspunten 1e wedstrijd:</t>
  </si>
  <si>
    <t>Totaal alle plaatsingspunten:</t>
  </si>
  <si>
    <t>M</t>
  </si>
  <si>
    <t>Z</t>
  </si>
  <si>
    <t>ZZ</t>
  </si>
  <si>
    <t>Omschrijving</t>
  </si>
  <si>
    <t>Lokatie</t>
  </si>
  <si>
    <t>Datum</t>
  </si>
  <si>
    <t>1e wedstrijd</t>
  </si>
  <si>
    <t>2e wedstrijd</t>
  </si>
  <si>
    <t>3e wedstrijd</t>
  </si>
  <si>
    <t>4e wedstrijd</t>
  </si>
  <si>
    <t>Selectie wedstrijd</t>
  </si>
  <si>
    <t>Wedstrijd nummer:</t>
  </si>
  <si>
    <t>klasse</t>
  </si>
  <si>
    <t>Ftn</t>
  </si>
  <si>
    <t>Bar.</t>
  </si>
  <si>
    <t>Stijl tijd</t>
  </si>
  <si>
    <t>Plaatsingspunten niet gefinisht</t>
  </si>
  <si>
    <t>Blanko is volgens plaatsing</t>
  </si>
  <si>
    <t>Volgorde ex-aequo regeling:</t>
  </si>
  <si>
    <t>Afvaardiging Regiokampioenschappen</t>
  </si>
  <si>
    <t>Afv. Regio</t>
  </si>
  <si>
    <t>Aanmelden; Afmelden, Blanko is iedereen</t>
  </si>
  <si>
    <t>kl.</t>
  </si>
  <si>
    <t>Sortering fouten</t>
  </si>
  <si>
    <t>LEES ONDERSTAANDE INFO EERST!!</t>
  </si>
  <si>
    <t>ftn1</t>
  </si>
  <si>
    <t>styl1</t>
  </si>
  <si>
    <t>wvr1</t>
  </si>
  <si>
    <t>ftn2</t>
  </si>
  <si>
    <t>styl2</t>
  </si>
  <si>
    <t>wvr2</t>
  </si>
  <si>
    <t>styl1  1e</t>
  </si>
  <si>
    <t>styl2  1e bar.</t>
  </si>
  <si>
    <t>styl1  2e</t>
  </si>
  <si>
    <t>styl1  3e</t>
  </si>
  <si>
    <t>styl2  3e bar.</t>
  </si>
  <si>
    <t>styl1  4e</t>
  </si>
  <si>
    <t>styl2  4e bar.</t>
  </si>
  <si>
    <t>ftn1  1e</t>
  </si>
  <si>
    <t>ftn2  1e</t>
  </si>
  <si>
    <t>ftn1  2e</t>
  </si>
  <si>
    <t>ftn2  2e</t>
  </si>
  <si>
    <t>ftn1  3e</t>
  </si>
  <si>
    <t>ftn2  3e</t>
  </si>
  <si>
    <t>ftn1  4e</t>
  </si>
  <si>
    <t>ftn2  4e</t>
  </si>
  <si>
    <t xml:space="preserve"> 4e tot ftn</t>
  </si>
  <si>
    <t>3e tot ftn</t>
  </si>
  <si>
    <t>2e tot ftn</t>
  </si>
  <si>
    <t>1e tot ftn</t>
  </si>
  <si>
    <t>tijd1</t>
  </si>
  <si>
    <t>tijd2</t>
  </si>
  <si>
    <t>1: fouten barrage</t>
  </si>
  <si>
    <t>styl2  2e bar.</t>
  </si>
  <si>
    <t>5e wedstrijd</t>
  </si>
  <si>
    <t>6e wedstrijd</t>
  </si>
  <si>
    <t>Plaatsingspunten 6e wedstrijd:</t>
  </si>
  <si>
    <t>Plaatsingspunten 5e wedstrijd:</t>
  </si>
  <si>
    <t>ftn1  5e</t>
  </si>
  <si>
    <t>styl1  5e</t>
  </si>
  <si>
    <t>ftn2  5e</t>
  </si>
  <si>
    <t>styl2  5e bar.</t>
  </si>
  <si>
    <t xml:space="preserve"> 5e tot ftn</t>
  </si>
  <si>
    <t>ftn1  6e</t>
  </si>
  <si>
    <t>styl1  6e</t>
  </si>
  <si>
    <t>ftn2  6e</t>
  </si>
  <si>
    <t>styl2  6e bar.</t>
  </si>
  <si>
    <t xml:space="preserve"> 6e tot ftn</t>
  </si>
  <si>
    <t>5e tot ftn</t>
  </si>
  <si>
    <t xml:space="preserve">Dubbele combinaties </t>
  </si>
  <si>
    <t xml:space="preserve"> </t>
  </si>
  <si>
    <t>A / B</t>
  </si>
  <si>
    <t>C</t>
  </si>
  <si>
    <t>D / E</t>
  </si>
  <si>
    <t>Z - ZZ</t>
  </si>
  <si>
    <t>C / D / E</t>
  </si>
  <si>
    <t>Klasse Z-ZZ samenvoegen</t>
  </si>
  <si>
    <t>Klasse BB verbergen</t>
  </si>
  <si>
    <t>zie dressuur</t>
  </si>
  <si>
    <t>Zie dressuur</t>
  </si>
  <si>
    <t>Nee</t>
  </si>
  <si>
    <t>Discipline:</t>
  </si>
  <si>
    <t>Kring NVF</t>
  </si>
  <si>
    <t>Wezep</t>
  </si>
  <si>
    <t>Hattem</t>
  </si>
  <si>
    <t>08 jun 2019</t>
  </si>
  <si>
    <t>06 jul 2019</t>
  </si>
  <si>
    <t>Nunspeet</t>
  </si>
  <si>
    <t>04 mei 2019</t>
  </si>
  <si>
    <t>Zowel de afgevaardigden als de reserves dienen zich aan te melden met een ingevuld inschrijfformulier bij het secretariaat van de kring tijdens de 3 selectie wedstrijden .</t>
  </si>
  <si>
    <t>851753BK</t>
  </si>
  <si>
    <t>Blij</t>
  </si>
  <si>
    <t>Bosruiters, PC. De</t>
  </si>
  <si>
    <t>837416SH</t>
  </si>
  <si>
    <t>Bonfire</t>
  </si>
  <si>
    <t>Klein Maar Dapper, PC.</t>
  </si>
  <si>
    <t>857207KK</t>
  </si>
  <si>
    <t>Kaiser</t>
  </si>
  <si>
    <t>W.E.T, PC.</t>
  </si>
  <si>
    <t>861991RN</t>
  </si>
  <si>
    <t>Romantic Melle</t>
  </si>
  <si>
    <t>876982BO</t>
  </si>
  <si>
    <t>Bor</t>
  </si>
  <si>
    <t>Heuvelruiters, PC. De</t>
  </si>
  <si>
    <t>877994FW</t>
  </si>
  <si>
    <t>Franky</t>
  </si>
  <si>
    <t>Noord Veluwe, PC. PSV</t>
  </si>
  <si>
    <t>Uit2</t>
  </si>
  <si>
    <t>855238DG</t>
  </si>
  <si>
    <t>Diva`s Belle</t>
  </si>
  <si>
    <t>812736MS</t>
  </si>
  <si>
    <t>Massey</t>
  </si>
  <si>
    <t>Driehoekruiters, PC. De</t>
  </si>
  <si>
    <t>840843LA</t>
  </si>
  <si>
    <t>Lotte</t>
  </si>
  <si>
    <t>863392BR</t>
  </si>
  <si>
    <t>Buitenstee´s Black Rebel</t>
  </si>
  <si>
    <t>855235SG</t>
  </si>
  <si>
    <t>Spirit</t>
  </si>
  <si>
    <t>860123SV</t>
  </si>
  <si>
    <t>Special Eslhofs Esmee</t>
  </si>
  <si>
    <t>Flevoruiters, PC.</t>
  </si>
  <si>
    <t>840844PH</t>
  </si>
  <si>
    <t>Penny</t>
  </si>
  <si>
    <t>Uit11</t>
  </si>
  <si>
    <t>809451NH</t>
  </si>
  <si>
    <t>Nando</t>
  </si>
  <si>
    <t>WWNA, PC.</t>
  </si>
  <si>
    <t>NG</t>
  </si>
  <si>
    <t>843809LA</t>
  </si>
  <si>
    <t>Liberty</t>
  </si>
  <si>
    <t>812075BF</t>
  </si>
  <si>
    <t>Bailando B.</t>
  </si>
  <si>
    <t>875387YW</t>
  </si>
  <si>
    <t>Yu- Gi- Oh</t>
  </si>
  <si>
    <t>868965AB</t>
  </si>
  <si>
    <t>Ashmir</t>
  </si>
  <si>
    <t>879033BJ</t>
  </si>
  <si>
    <t>865640JL</t>
  </si>
  <si>
    <t>Jumping Jack</t>
  </si>
  <si>
    <t>850341MR</t>
  </si>
  <si>
    <t>Magnum</t>
  </si>
  <si>
    <t>838801BB</t>
  </si>
  <si>
    <t>Mc Flurry</t>
  </si>
  <si>
    <t>805818LJ</t>
  </si>
  <si>
    <t>Lancome Paris</t>
  </si>
  <si>
    <t>843501SC</t>
  </si>
  <si>
    <t>Sjors</t>
  </si>
  <si>
    <t>866585FA</t>
  </si>
  <si>
    <t>Flessenbos Florian</t>
  </si>
  <si>
    <t>855635LW</t>
  </si>
  <si>
    <t>Luna Llena</t>
  </si>
  <si>
    <t>868397RF</t>
  </si>
  <si>
    <t>Rieboy</t>
  </si>
  <si>
    <t>803916MD</t>
  </si>
  <si>
    <t>Macho's Quess</t>
  </si>
  <si>
    <t>854004GK</t>
  </si>
  <si>
    <t>Gold Fever</t>
  </si>
  <si>
    <t>811097PB</t>
  </si>
  <si>
    <t>Priory Rose</t>
  </si>
  <si>
    <t>Lelyruiters, PC.</t>
  </si>
  <si>
    <t>863269QZ</t>
  </si>
  <si>
    <t>Question</t>
  </si>
  <si>
    <t>Hv. De Cannenburgh, PC.</t>
  </si>
  <si>
    <t>875724SB</t>
  </si>
  <si>
    <t>Satie De L'eguille</t>
  </si>
  <si>
    <t>838689BS</t>
  </si>
  <si>
    <t>Bill</t>
  </si>
  <si>
    <t>Schaapskooiruiters, PC. De</t>
  </si>
  <si>
    <t>851850RB</t>
  </si>
  <si>
    <t>Romeo</t>
  </si>
  <si>
    <t>814593JB</t>
  </si>
  <si>
    <t>Jake</t>
  </si>
  <si>
    <t>Oost-Veluwse R.J.V., PC.</t>
  </si>
  <si>
    <t>744660JB</t>
  </si>
  <si>
    <t>Jelmer</t>
  </si>
  <si>
    <t>741067HV</t>
  </si>
  <si>
    <t>Hulstkamp's Leandro</t>
  </si>
  <si>
    <t>859923JI</t>
  </si>
  <si>
    <t>Jawel</t>
  </si>
  <si>
    <t>839074FP</t>
  </si>
  <si>
    <t>Flash</t>
  </si>
  <si>
    <t>726322RK</t>
  </si>
  <si>
    <t>Roseta</t>
  </si>
  <si>
    <t>828262TT</t>
  </si>
  <si>
    <t>Toran</t>
  </si>
  <si>
    <t>807022LK</t>
  </si>
  <si>
    <t>Luiringe Stefanie's Angela</t>
  </si>
  <si>
    <t>860331SN</t>
  </si>
  <si>
    <t>Simply Brown</t>
  </si>
  <si>
    <t>822783GH</t>
  </si>
  <si>
    <t>Gustav</t>
  </si>
  <si>
    <t>854308MM</t>
  </si>
  <si>
    <t>Moonlight Flight</t>
  </si>
  <si>
    <t>Trippelaartjes, PC. De</t>
  </si>
  <si>
    <t>736053BV</t>
  </si>
  <si>
    <t>Baloe</t>
  </si>
  <si>
    <t>813166MT</t>
  </si>
  <si>
    <t>Miss- Dexter</t>
  </si>
  <si>
    <t>852941EB</t>
  </si>
  <si>
    <t>Esgravin</t>
  </si>
  <si>
    <t>846480IR</t>
  </si>
  <si>
    <t>Indra's Ceres</t>
  </si>
  <si>
    <t>Horsthoekruiters, PC. De</t>
  </si>
  <si>
    <t>827519KK</t>
  </si>
  <si>
    <t>Kenzo</t>
  </si>
  <si>
    <t>829983FH</t>
  </si>
  <si>
    <t>Flits</t>
  </si>
  <si>
    <t>832333OI</t>
  </si>
  <si>
    <t>Oleandra</t>
  </si>
  <si>
    <t>869554CH</t>
  </si>
  <si>
    <t>Countrys Boy</t>
  </si>
  <si>
    <t>815953NS</t>
  </si>
  <si>
    <t>Ninneshof's Liberty</t>
  </si>
  <si>
    <t>802728SS</t>
  </si>
  <si>
    <t>Surprise Limited Azmiraff</t>
  </si>
  <si>
    <t>835511KT</t>
  </si>
  <si>
    <t>Kyra</t>
  </si>
  <si>
    <t>865385SH</t>
  </si>
  <si>
    <t>Sunshine</t>
  </si>
  <si>
    <t>771459UP</t>
  </si>
  <si>
    <t>Undercover's Doortje</t>
  </si>
  <si>
    <t>819463GT</t>
  </si>
  <si>
    <t>Goldy</t>
  </si>
  <si>
    <t>837930LV</t>
  </si>
  <si>
    <t>Lieke</t>
  </si>
  <si>
    <t>827916CD</t>
  </si>
  <si>
    <t>Cheela</t>
  </si>
  <si>
    <t>794173BM</t>
  </si>
  <si>
    <t>Bellezza</t>
  </si>
  <si>
    <t>824493ZV</t>
  </si>
  <si>
    <t>Zaragossa</t>
  </si>
  <si>
    <t>756357DB</t>
  </si>
  <si>
    <t>Des el Grande</t>
  </si>
  <si>
    <t>829425QL</t>
  </si>
  <si>
    <t>Quinn De L'equille</t>
  </si>
  <si>
    <t>822819HR</t>
  </si>
  <si>
    <t>Happy Day</t>
  </si>
  <si>
    <t>806250NH</t>
  </si>
  <si>
    <t>Nemo</t>
  </si>
  <si>
    <t>844197KB</t>
  </si>
  <si>
    <t>Krimh</t>
  </si>
  <si>
    <t>851327RV</t>
  </si>
  <si>
    <t>Roxie</t>
  </si>
  <si>
    <t>839270WM</t>
  </si>
  <si>
    <t>White Diamond</t>
  </si>
  <si>
    <t>Uit1</t>
  </si>
  <si>
    <t>803475EB</t>
  </si>
  <si>
    <t>Expression</t>
  </si>
  <si>
    <t>760045ZL</t>
  </si>
  <si>
    <t>Zero</t>
  </si>
  <si>
    <t>715383PK</t>
  </si>
  <si>
    <t>Prodise`s Varro</t>
  </si>
  <si>
    <t>722986ER</t>
  </si>
  <si>
    <t>Eikenhorst's Emiel</t>
  </si>
  <si>
    <t>825733SB</t>
  </si>
  <si>
    <t>Sara FortunA</t>
  </si>
  <si>
    <t>Gustina Karssen</t>
  </si>
  <si>
    <t>Fleur Hillen</t>
  </si>
  <si>
    <t>Annelivia Kuijpers</t>
  </si>
  <si>
    <t>Sophie Norel</t>
  </si>
  <si>
    <t>Jasmijn Oude Alink</t>
  </si>
  <si>
    <t>Naomi Wastenecker</t>
  </si>
  <si>
    <t>Francis Van Gemert</t>
  </si>
  <si>
    <t>Desiree Agterhuis</t>
  </si>
  <si>
    <t>Zara De Ree</t>
  </si>
  <si>
    <t>Annika de Groot</t>
  </si>
  <si>
    <t>Rolita Veron</t>
  </si>
  <si>
    <t>Larissa Ten Hove</t>
  </si>
  <si>
    <t>Quiana Altena</t>
  </si>
  <si>
    <t>B -B</t>
  </si>
  <si>
    <t>Rosa Foppen</t>
  </si>
  <si>
    <t>B -C</t>
  </si>
  <si>
    <t>B -A</t>
  </si>
  <si>
    <t>Mirne Berends</t>
  </si>
  <si>
    <t>Romy de Jonge</t>
  </si>
  <si>
    <t>Maud Leeuwis</t>
  </si>
  <si>
    <t>Silke Van Riel</t>
  </si>
  <si>
    <t>Pieter Berkhoff</t>
  </si>
  <si>
    <t>Lieke ten Cate</t>
  </si>
  <si>
    <t>B -D</t>
  </si>
  <si>
    <t>Angelique Van der Weele</t>
  </si>
  <si>
    <t>B -E</t>
  </si>
  <si>
    <t>Duuk Fikse</t>
  </si>
  <si>
    <t>Elvira Van den Dragt</t>
  </si>
  <si>
    <t>Yael Kooiker</t>
  </si>
  <si>
    <t>Jennifer Brokmann</t>
  </si>
  <si>
    <t>Shanine van Zetten</t>
  </si>
  <si>
    <t>Emma Bremer</t>
  </si>
  <si>
    <t>Britt Steunenberg</t>
  </si>
  <si>
    <t>Madelieke Van Bennekom</t>
  </si>
  <si>
    <t>Jennifer Huisman</t>
  </si>
  <si>
    <t>Lisanne Van de Baan</t>
  </si>
  <si>
    <t>Megan Severein</t>
  </si>
  <si>
    <t>Sophie Boersma</t>
  </si>
  <si>
    <t>Annelie De Vries</t>
  </si>
  <si>
    <t>Tereza Israel</t>
  </si>
  <si>
    <t>Louisa Pongers</t>
  </si>
  <si>
    <t>L -C</t>
  </si>
  <si>
    <t>Kyra Klopman</t>
  </si>
  <si>
    <t>L -B</t>
  </si>
  <si>
    <t>Eva Twisk</t>
  </si>
  <si>
    <t>Jantien Naber</t>
  </si>
  <si>
    <t>L -D</t>
  </si>
  <si>
    <t>Dyanne Van 't Hul</t>
  </si>
  <si>
    <t>River Morssinkhof</t>
  </si>
  <si>
    <t>Esmee De Vries</t>
  </si>
  <si>
    <t>Janna Twisk</t>
  </si>
  <si>
    <t>Jens Blonk</t>
  </si>
  <si>
    <t>L -E</t>
  </si>
  <si>
    <t>Maud Rorije</t>
  </si>
  <si>
    <t>Guusje Kiers</t>
  </si>
  <si>
    <t>Babette Hanse</t>
  </si>
  <si>
    <t>Nina Schiphorst</t>
  </si>
  <si>
    <t>Marjolein Schaftenaar</t>
  </si>
  <si>
    <t>Irsa Van der Tuin</t>
  </si>
  <si>
    <t>Maud Hanse</t>
  </si>
  <si>
    <t>Petrice Polinder</t>
  </si>
  <si>
    <t>Laura Tiemens</t>
  </si>
  <si>
    <t>Shayen Veenstra</t>
  </si>
  <si>
    <t>Noreen van den Dragt</t>
  </si>
  <si>
    <t>Mitchy Mussé</t>
  </si>
  <si>
    <t>Amber Vriesema</t>
  </si>
  <si>
    <t>Lievette Van Bennekom</t>
  </si>
  <si>
    <t>Marit Lek</t>
  </si>
  <si>
    <t>M -D</t>
  </si>
  <si>
    <t>Zoë Ras</t>
  </si>
  <si>
    <t>M -C</t>
  </si>
  <si>
    <t>Tamar Blonk</t>
  </si>
  <si>
    <t>Mariesa Veenstra</t>
  </si>
  <si>
    <t>Olivia Braaksma</t>
  </si>
  <si>
    <t>Esther Lammerts</t>
  </si>
  <si>
    <t>Lisa Klopman</t>
  </si>
  <si>
    <t>ZZ-D</t>
  </si>
  <si>
    <t>Tess de Ree</t>
  </si>
  <si>
    <t>Z -D</t>
  </si>
  <si>
    <t>Bolt es</t>
  </si>
  <si>
    <t>864173CK</t>
  </si>
  <si>
    <t>Casper</t>
  </si>
  <si>
    <t>882235DL</t>
  </si>
  <si>
    <t>Dominga</t>
  </si>
  <si>
    <t>775706GK</t>
  </si>
  <si>
    <t>Gucci</t>
  </si>
  <si>
    <t>881788IT</t>
  </si>
  <si>
    <t>Idaia Hp</t>
  </si>
  <si>
    <t>853124SF</t>
  </si>
  <si>
    <t>Smiley</t>
  </si>
  <si>
    <t>882090FJ</t>
  </si>
  <si>
    <t>Flip</t>
  </si>
  <si>
    <t>882351SH</t>
  </si>
  <si>
    <t>808025DH</t>
  </si>
  <si>
    <t>Diaz Fan 'e Sudersee</t>
  </si>
  <si>
    <t>869239MK</t>
  </si>
  <si>
    <t>Miss Potter</t>
  </si>
  <si>
    <t>Vrijw</t>
  </si>
  <si>
    <t>814396LT</t>
  </si>
  <si>
    <t>Lennox</t>
  </si>
  <si>
    <t>690206UW</t>
  </si>
  <si>
    <t>Carrick</t>
  </si>
  <si>
    <t>880434TL</t>
  </si>
  <si>
    <t>Tarzan</t>
  </si>
  <si>
    <t>Uit10</t>
  </si>
  <si>
    <t>819281EN</t>
  </si>
  <si>
    <t>Lucky Lizzy</t>
  </si>
  <si>
    <t>Flevoruiters, RV.</t>
  </si>
  <si>
    <t>750686SZ</t>
  </si>
  <si>
    <t>Summer</t>
  </si>
  <si>
    <t>833115GM</t>
  </si>
  <si>
    <t>Grandiosa S</t>
  </si>
  <si>
    <t>833576DH</t>
  </si>
  <si>
    <t>DEXTERS GROOTED HART</t>
  </si>
  <si>
    <t>Bosrakkers, PC. De</t>
  </si>
  <si>
    <t>Philine Kostelijk</t>
  </si>
  <si>
    <t>Mila Van Leeuwen</t>
  </si>
  <si>
    <t>Lois Kuster</t>
  </si>
  <si>
    <t>Jade Van den Heuvel</t>
  </si>
  <si>
    <t>Aimee Kostelijk</t>
  </si>
  <si>
    <t>Chemène Telgen</t>
  </si>
  <si>
    <t>Alice Weijman</t>
  </si>
  <si>
    <t>Leida Naber</t>
  </si>
  <si>
    <t>M -E</t>
  </si>
  <si>
    <t>Kyara Van der Ziel</t>
  </si>
  <si>
    <t>Z -C</t>
  </si>
  <si>
    <t>Z -E</t>
  </si>
  <si>
    <t>Milan Morssinkhof</t>
  </si>
  <si>
    <t>Sanne Ter Haar</t>
  </si>
  <si>
    <t>Flexibel L</t>
  </si>
  <si>
    <t>Flexibel M</t>
  </si>
  <si>
    <t>Flexibel Z</t>
  </si>
  <si>
    <t>Flexibel ZZ</t>
  </si>
  <si>
    <t>Olke</t>
  </si>
  <si>
    <t>B-A</t>
  </si>
  <si>
    <t>Flevoruiters, PC</t>
  </si>
  <si>
    <t>803019OK</t>
  </si>
  <si>
    <t>Kringkampioen</t>
  </si>
  <si>
    <t>Klinkenberg's Valiente</t>
  </si>
  <si>
    <t>B-C</t>
  </si>
  <si>
    <t>867403KV</t>
  </si>
  <si>
    <t>Miss-Dexter</t>
  </si>
  <si>
    <t>B-D</t>
  </si>
  <si>
    <t>883686MT</t>
  </si>
  <si>
    <t>Kyara van der Ziel</t>
  </si>
  <si>
    <t>Jasper</t>
  </si>
  <si>
    <t>870234JZ</t>
  </si>
  <si>
    <t>Noord Veluwe, PC</t>
  </si>
  <si>
    <t>Elvira van den Dragt</t>
  </si>
  <si>
    <t>Elle Birken</t>
  </si>
  <si>
    <t>867513EM</t>
  </si>
  <si>
    <t>Start ook B-D</t>
  </si>
  <si>
    <t>Start ook L1-B dressuur met deze pony</t>
  </si>
  <si>
    <t>Start ook L-DE springen</t>
  </si>
  <si>
    <t>Zus start ook L en Z springen paarden en dressuur B</t>
  </si>
  <si>
    <t>nee</t>
  </si>
  <si>
    <t>Wegens vakantie</t>
  </si>
  <si>
    <t>Wegens Z start</t>
  </si>
  <si>
    <t>Start ook Dressuur</t>
  </si>
  <si>
    <t>Start ook M-C springen</t>
  </si>
  <si>
    <t>Start ook L-A/B springen</t>
  </si>
  <si>
    <t>Zus start L2 dressuur</t>
  </si>
  <si>
    <t>Start ook Dressuur L2 en haar zusje Myrthe Dressuur L1-D</t>
  </si>
  <si>
    <t>Klasse: B Cat.: A / B</t>
  </si>
  <si>
    <t>Klasse: B Cat.: C</t>
  </si>
  <si>
    <t>Klasse: B Cat.: D / E</t>
  </si>
  <si>
    <t>Klasse: L Cat.: A / B</t>
  </si>
  <si>
    <t>Klasse: L Cat.: C</t>
  </si>
  <si>
    <t>Klasse: L Cat.: D / E</t>
  </si>
  <si>
    <t>Klasse: M Cat.: C</t>
  </si>
  <si>
    <t>Klasse: M Cat.: D / E</t>
  </si>
  <si>
    <t>Afvaardiging: 3</t>
  </si>
  <si>
    <t>A</t>
  </si>
  <si>
    <t>1e Res.</t>
  </si>
  <si>
    <t>2e Res.</t>
  </si>
  <si>
    <t>Afvaardiging: 9</t>
  </si>
  <si>
    <t>D</t>
  </si>
  <si>
    <t>E</t>
  </si>
  <si>
    <t>3e Res.</t>
  </si>
  <si>
    <t>Afvaardiging: 2</t>
  </si>
  <si>
    <t>Afvaardiging: 10</t>
  </si>
  <si>
    <t>Afvaardiging: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</si>
</sst>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color indexed="57"/>
      <name val="Arial"/>
      <family val="2"/>
    </font>
    <font>
      <b/>
      <sz val="22"/>
      <color indexed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2" xfId="0" applyFill="1" applyBorder="1" applyAlignment="1" applyProtection="1"/>
    <xf numFmtId="0" fontId="2" fillId="0" borderId="0" xfId="0" applyFont="1" applyProtection="1">
      <protection locked="0"/>
    </xf>
    <xf numFmtId="0" fontId="0" fillId="2" borderId="3" xfId="0" applyFill="1" applyBorder="1" applyAlignment="1" applyProtection="1"/>
    <xf numFmtId="0" fontId="0" fillId="0" borderId="0" xfId="0" applyAlignment="1" applyProtection="1">
      <protection locked="0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4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0" xfId="0" applyNumberFormat="1" applyAlignment="1" applyProtection="1">
      <alignment horizontal="right" vertical="top"/>
    </xf>
    <xf numFmtId="0" fontId="0" fillId="2" borderId="1" xfId="0" applyNumberFormat="1" applyFill="1" applyBorder="1" applyAlignment="1" applyProtection="1">
      <alignment horizontal="right" vertical="top" wrapText="1"/>
    </xf>
    <xf numFmtId="0" fontId="0" fillId="0" borderId="0" xfId="0" applyNumberFormat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wrapText="1"/>
    </xf>
    <xf numFmtId="0" fontId="0" fillId="2" borderId="5" xfId="0" applyFill="1" applyBorder="1" applyAlignment="1" applyProtection="1"/>
    <xf numFmtId="0" fontId="0" fillId="2" borderId="5" xfId="0" applyFill="1" applyBorder="1" applyAlignment="1" applyProtection="1">
      <alignment horizontal="center"/>
    </xf>
    <xf numFmtId="1" fontId="0" fillId="0" borderId="0" xfId="0" applyNumberFormat="1" applyAlignment="1" applyProtection="1"/>
    <xf numFmtId="0" fontId="0" fillId="2" borderId="0" xfId="0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1" fillId="0" borderId="2" xfId="0" applyFont="1" applyFill="1" applyBorder="1" applyProtection="1"/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/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protection locked="0"/>
    </xf>
    <xf numFmtId="0" fontId="1" fillId="0" borderId="1" xfId="0" applyFont="1" applyBorder="1"/>
    <xf numFmtId="0" fontId="0" fillId="3" borderId="1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2" borderId="9" xfId="0" applyFill="1" applyBorder="1" applyAlignment="1" applyProtection="1"/>
    <xf numFmtId="0" fontId="0" fillId="0" borderId="1" xfId="0" applyFill="1" applyBorder="1"/>
    <xf numFmtId="164" fontId="0" fillId="3" borderId="8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/>
    <xf numFmtId="164" fontId="0" fillId="3" borderId="8" xfId="0" applyNumberForma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/>
    <xf numFmtId="164" fontId="0" fillId="4" borderId="1" xfId="0" applyNumberFormat="1" applyFill="1" applyBorder="1" applyAlignment="1" applyProtection="1">
      <protection locked="0"/>
    </xf>
    <xf numFmtId="0" fontId="1" fillId="2" borderId="1" xfId="0" applyFont="1" applyFill="1" applyBorder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10" xfId="0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164" fontId="1" fillId="2" borderId="1" xfId="0" applyNumberFormat="1" applyFont="1" applyFill="1" applyBorder="1" applyAlignment="1" applyProtection="1"/>
    <xf numFmtId="2" fontId="0" fillId="3" borderId="8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2" fontId="0" fillId="4" borderId="1" xfId="0" applyNumberForma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/>
    <xf numFmtId="0" fontId="0" fillId="3" borderId="1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wrapText="1"/>
    </xf>
    <xf numFmtId="0" fontId="0" fillId="3" borderId="8" xfId="0" applyNumberForma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/>
    <xf numFmtId="0" fontId="0" fillId="3" borderId="8" xfId="0" applyNumberForma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/>
    <xf numFmtId="0" fontId="0" fillId="0" borderId="1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0" fillId="0" borderId="4" xfId="0" applyBorder="1" applyAlignment="1" applyProtection="1"/>
    <xf numFmtId="0" fontId="2" fillId="0" borderId="4" xfId="0" applyFont="1" applyBorder="1" applyAlignment="1" applyProtection="1">
      <alignment horizontal="left" vertical="center"/>
    </xf>
    <xf numFmtId="0" fontId="1" fillId="0" borderId="1" xfId="0" applyFont="1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8" xfId="0" applyNumberFormat="1" applyFont="1" applyFill="1" applyBorder="1" applyAlignment="1" applyProtection="1">
      <alignment horizontal="left"/>
      <protection locked="0"/>
    </xf>
    <xf numFmtId="49" fontId="1" fillId="4" borderId="7" xfId="0" applyNumberFormat="1" applyFont="1" applyFill="1" applyBorder="1" applyAlignment="1" applyProtection="1">
      <alignment horizontal="left"/>
    </xf>
    <xf numFmtId="49" fontId="1" fillId="4" borderId="6" xfId="0" applyNumberFormat="1" applyFont="1" applyFill="1" applyBorder="1" applyAlignment="1" applyProtection="1">
      <alignment horizontal="left"/>
    </xf>
    <xf numFmtId="49" fontId="1" fillId="4" borderId="8" xfId="0" applyNumberFormat="1" applyFont="1" applyFill="1" applyBorder="1" applyAlignment="1" applyProtection="1">
      <alignment horizontal="left"/>
    </xf>
    <xf numFmtId="0" fontId="1" fillId="4" borderId="6" xfId="0" applyNumberFormat="1" applyFont="1" applyFill="1" applyBorder="1" applyAlignment="1" applyProtection="1">
      <alignment horizontal="left"/>
    </xf>
    <xf numFmtId="0" fontId="1" fillId="4" borderId="8" xfId="0" applyNumberFormat="1" applyFont="1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right" vertical="center"/>
    </xf>
    <xf numFmtId="0" fontId="0" fillId="0" borderId="1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 applyAlignment="1"/>
    <xf numFmtId="49" fontId="1" fillId="4" borderId="7" xfId="0" applyNumberFormat="1" applyFont="1" applyFill="1" applyBorder="1" applyAlignment="1" applyProtection="1">
      <alignment horizontal="left"/>
      <protection locked="0"/>
    </xf>
    <xf numFmtId="49" fontId="1" fillId="4" borderId="6" xfId="0" applyNumberFormat="1" applyFont="1" applyFill="1" applyBorder="1" applyAlignment="1" applyProtection="1">
      <alignment horizontal="left"/>
      <protection locked="0"/>
    </xf>
    <xf numFmtId="49" fontId="1" fillId="4" borderId="8" xfId="0" applyNumberFormat="1" applyFont="1" applyFill="1" applyBorder="1" applyAlignment="1" applyProtection="1">
      <alignment horizontal="left"/>
      <protection locked="0"/>
    </xf>
    <xf numFmtId="0" fontId="1" fillId="3" borderId="6" xfId="0" applyNumberFormat="1" applyFont="1" applyFill="1" applyBorder="1" applyAlignment="1" applyProtection="1">
      <alignment horizontal="left"/>
      <protection locked="0"/>
    </xf>
    <xf numFmtId="0" fontId="1" fillId="3" borderId="8" xfId="0" applyNumberFormat="1" applyFont="1" applyFill="1" applyBorder="1" applyAlignment="1" applyProtection="1">
      <alignment horizontal="left"/>
      <protection locked="0"/>
    </xf>
    <xf numFmtId="0" fontId="1" fillId="4" borderId="6" xfId="0" applyNumberFormat="1" applyFont="1" applyFill="1" applyBorder="1" applyAlignment="1" applyProtection="1">
      <alignment horizontal="left"/>
      <protection locked="0"/>
    </xf>
    <xf numFmtId="0" fontId="1" fillId="4" borderId="8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0529" name="Button 1" hidden="1">
              <a:extLst>
                <a:ext uri="{63B3BB69-23CF-44E3-9099-C40C66FF867C}">
                  <a14:compatExt spid="_x0000_s150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50530" name="Button 2" hidden="1">
              <a:extLst>
                <a:ext uri="{63B3BB69-23CF-44E3-9099-C40C66FF867C}">
                  <a14:compatExt spid="_x0000_s150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50531" name="Button 3" hidden="1">
              <a:extLst>
                <a:ext uri="{63B3BB69-23CF-44E3-9099-C40C66FF867C}">
                  <a14:compatExt spid="_x0000_s150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32" name="Button 4" hidden="1">
              <a:extLst>
                <a:ext uri="{63B3BB69-23CF-44E3-9099-C40C66FF867C}">
                  <a14:compatExt spid="_x0000_s150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0533" name="Button 5" hidden="1">
              <a:extLst>
                <a:ext uri="{63B3BB69-23CF-44E3-9099-C40C66FF867C}">
                  <a14:compatExt spid="_x0000_s150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0534" name="Button 6" hidden="1">
              <a:extLst>
                <a:ext uri="{63B3BB69-23CF-44E3-9099-C40C66FF867C}">
                  <a14:compatExt spid="_x0000_s150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0535" name="Button 7" hidden="1">
              <a:extLst>
                <a:ext uri="{63B3BB69-23CF-44E3-9099-C40C66FF867C}">
                  <a14:compatExt spid="_x0000_s150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0536" name="Button 8" hidden="1">
              <a:extLst>
                <a:ext uri="{63B3BB69-23CF-44E3-9099-C40C66FF867C}">
                  <a14:compatExt spid="_x0000_s150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37" name="Button 9" hidden="1">
              <a:extLst>
                <a:ext uri="{63B3BB69-23CF-44E3-9099-C40C66FF867C}">
                  <a14:compatExt spid="_x0000_s150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0538" name="Button 10" hidden="1">
              <a:extLst>
                <a:ext uri="{63B3BB69-23CF-44E3-9099-C40C66FF867C}">
                  <a14:compatExt spid="_x0000_s150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0539" name="Button 11" hidden="1">
              <a:extLst>
                <a:ext uri="{63B3BB69-23CF-44E3-9099-C40C66FF867C}">
                  <a14:compatExt spid="_x0000_s150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0540" name="Button 12" hidden="1">
              <a:extLst>
                <a:ext uri="{63B3BB69-23CF-44E3-9099-C40C66FF867C}">
                  <a14:compatExt spid="_x0000_s150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50541" name="Button 13" hidden="1">
              <a:extLst>
                <a:ext uri="{63B3BB69-23CF-44E3-9099-C40C66FF867C}">
                  <a14:compatExt spid="_x0000_s150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42" name="Button 14" hidden="1">
              <a:extLst>
                <a:ext uri="{63B3BB69-23CF-44E3-9099-C40C66FF867C}">
                  <a14:compatExt spid="_x0000_s150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50560" name="Button 32" hidden="1">
              <a:extLst>
                <a:ext uri="{63B3BB69-23CF-44E3-9099-C40C66FF867C}">
                  <a14:compatExt spid="_x0000_s150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50562" name="Button 34" hidden="1">
              <a:extLst>
                <a:ext uri="{63B3BB69-23CF-44E3-9099-C40C66FF867C}">
                  <a14:compatExt spid="_x0000_s150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50563" name="Button 35" hidden="1">
              <a:extLst>
                <a:ext uri="{63B3BB69-23CF-44E3-9099-C40C66FF867C}">
                  <a14:compatExt spid="_x0000_s150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50564" name="Button 36" hidden="1">
              <a:extLst>
                <a:ext uri="{63B3BB69-23CF-44E3-9099-C40C66FF867C}">
                  <a14:compatExt spid="_x0000_s150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50565" name="Button 37" hidden="1">
              <a:extLst>
                <a:ext uri="{63B3BB69-23CF-44E3-9099-C40C66FF867C}">
                  <a14:compatExt spid="_x0000_s150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50567" name="Button 39" hidden="1">
              <a:extLst>
                <a:ext uri="{63B3BB69-23CF-44E3-9099-C40C66FF867C}">
                  <a14:compatExt spid="_x0000_s150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6913" name="Button 1" hidden="1">
              <a:extLst>
                <a:ext uri="{63B3BB69-23CF-44E3-9099-C40C66FF867C}">
                  <a14:compatExt spid="_x0000_s166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6914" name="Button 2" hidden="1">
              <a:extLst>
                <a:ext uri="{63B3BB69-23CF-44E3-9099-C40C66FF867C}">
                  <a14:compatExt spid="_x0000_s166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6915" name="Button 3" hidden="1">
              <a:extLst>
                <a:ext uri="{63B3BB69-23CF-44E3-9099-C40C66FF867C}">
                  <a14:compatExt spid="_x0000_s166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6916" name="Button 4" hidden="1">
              <a:extLst>
                <a:ext uri="{63B3BB69-23CF-44E3-9099-C40C66FF867C}">
                  <a14:compatExt spid="_x0000_s166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6917" name="Button 5" hidden="1">
              <a:extLst>
                <a:ext uri="{63B3BB69-23CF-44E3-9099-C40C66FF867C}">
                  <a14:compatExt spid="_x0000_s166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6918" name="Button 6" hidden="1">
              <a:extLst>
                <a:ext uri="{63B3BB69-23CF-44E3-9099-C40C66FF867C}">
                  <a14:compatExt spid="_x0000_s166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6919" name="Button 7" hidden="1">
              <a:extLst>
                <a:ext uri="{63B3BB69-23CF-44E3-9099-C40C66FF867C}">
                  <a14:compatExt spid="_x0000_s166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6920" name="Button 8" hidden="1">
              <a:extLst>
                <a:ext uri="{63B3BB69-23CF-44E3-9099-C40C66FF867C}">
                  <a14:compatExt spid="_x0000_s166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6921" name="Button 9" hidden="1">
              <a:extLst>
                <a:ext uri="{63B3BB69-23CF-44E3-9099-C40C66FF867C}">
                  <a14:compatExt spid="_x0000_s166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6922" name="Button 10" hidden="1">
              <a:extLst>
                <a:ext uri="{63B3BB69-23CF-44E3-9099-C40C66FF867C}">
                  <a14:compatExt spid="_x0000_s166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6923" name="Button 11" hidden="1">
              <a:extLst>
                <a:ext uri="{63B3BB69-23CF-44E3-9099-C40C66FF867C}">
                  <a14:compatExt spid="_x0000_s166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6924" name="Button 12" hidden="1">
              <a:extLst>
                <a:ext uri="{63B3BB69-23CF-44E3-9099-C40C66FF867C}">
                  <a14:compatExt spid="_x0000_s166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6925" name="Button 13" hidden="1">
              <a:extLst>
                <a:ext uri="{63B3BB69-23CF-44E3-9099-C40C66FF867C}">
                  <a14:compatExt spid="_x0000_s166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6926" name="Button 14" hidden="1">
              <a:extLst>
                <a:ext uri="{63B3BB69-23CF-44E3-9099-C40C66FF867C}">
                  <a14:compatExt spid="_x0000_s166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6927" name="Button 15" hidden="1">
              <a:extLst>
                <a:ext uri="{63B3BB69-23CF-44E3-9099-C40C66FF867C}">
                  <a14:compatExt spid="_x0000_s166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6928" name="Button 16" hidden="1">
              <a:extLst>
                <a:ext uri="{63B3BB69-23CF-44E3-9099-C40C66FF867C}">
                  <a14:compatExt spid="_x0000_s166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6929" name="Button 17" hidden="1">
              <a:extLst>
                <a:ext uri="{63B3BB69-23CF-44E3-9099-C40C66FF867C}">
                  <a14:compatExt spid="_x0000_s166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6930" name="Button 18" hidden="1">
              <a:extLst>
                <a:ext uri="{63B3BB69-23CF-44E3-9099-C40C66FF867C}">
                  <a14:compatExt spid="_x0000_s166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6931" name="Button 19" hidden="1">
              <a:extLst>
                <a:ext uri="{63B3BB69-23CF-44E3-9099-C40C66FF867C}">
                  <a14:compatExt spid="_x0000_s166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6932" name="Button 20" hidden="1">
              <a:extLst>
                <a:ext uri="{63B3BB69-23CF-44E3-9099-C40C66FF867C}">
                  <a14:compatExt spid="_x0000_s166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8721" name="Button 1" hidden="1">
              <a:extLst>
                <a:ext uri="{63B3BB69-23CF-44E3-9099-C40C66FF867C}">
                  <a14:compatExt spid="_x0000_s15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8722" name="Button 2" hidden="1">
              <a:extLst>
                <a:ext uri="{63B3BB69-23CF-44E3-9099-C40C66FF867C}">
                  <a14:compatExt spid="_x0000_s15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8723" name="Button 3" hidden="1">
              <a:extLst>
                <a:ext uri="{63B3BB69-23CF-44E3-9099-C40C66FF867C}">
                  <a14:compatExt spid="_x0000_s15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8724" name="Button 4" hidden="1">
              <a:extLst>
                <a:ext uri="{63B3BB69-23CF-44E3-9099-C40C66FF867C}">
                  <a14:compatExt spid="_x0000_s15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8725" name="Button 5" hidden="1">
              <a:extLst>
                <a:ext uri="{63B3BB69-23CF-44E3-9099-C40C66FF867C}">
                  <a14:compatExt spid="_x0000_s15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8726" name="Button 6" hidden="1">
              <a:extLst>
                <a:ext uri="{63B3BB69-23CF-44E3-9099-C40C66FF867C}">
                  <a14:compatExt spid="_x0000_s15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8727" name="Button 7" hidden="1">
              <a:extLst>
                <a:ext uri="{63B3BB69-23CF-44E3-9099-C40C66FF867C}">
                  <a14:compatExt spid="_x0000_s15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8728" name="Button 8" hidden="1">
              <a:extLst>
                <a:ext uri="{63B3BB69-23CF-44E3-9099-C40C66FF867C}">
                  <a14:compatExt spid="_x0000_s15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8729" name="Button 9" hidden="1">
              <a:extLst>
                <a:ext uri="{63B3BB69-23CF-44E3-9099-C40C66FF867C}">
                  <a14:compatExt spid="_x0000_s15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8730" name="Button 10" hidden="1">
              <a:extLst>
                <a:ext uri="{63B3BB69-23CF-44E3-9099-C40C66FF867C}">
                  <a14:compatExt spid="_x0000_s15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8731" name="Button 11" hidden="1">
              <a:extLst>
                <a:ext uri="{63B3BB69-23CF-44E3-9099-C40C66FF867C}">
                  <a14:compatExt spid="_x0000_s15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8732" name="Button 12" hidden="1">
              <a:extLst>
                <a:ext uri="{63B3BB69-23CF-44E3-9099-C40C66FF867C}">
                  <a14:compatExt spid="_x0000_s15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8733" name="Button 13" hidden="1">
              <a:extLst>
                <a:ext uri="{63B3BB69-23CF-44E3-9099-C40C66FF867C}">
                  <a14:compatExt spid="_x0000_s15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8734" name="Button 14" hidden="1">
              <a:extLst>
                <a:ext uri="{63B3BB69-23CF-44E3-9099-C40C66FF867C}">
                  <a14:compatExt spid="_x0000_s15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8735" name="Button 15" hidden="1">
              <a:extLst>
                <a:ext uri="{63B3BB69-23CF-44E3-9099-C40C66FF867C}">
                  <a14:compatExt spid="_x0000_s15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8736" name="Button 16" hidden="1">
              <a:extLst>
                <a:ext uri="{63B3BB69-23CF-44E3-9099-C40C66FF867C}">
                  <a14:compatExt spid="_x0000_s15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8737" name="Button 17" hidden="1">
              <a:extLst>
                <a:ext uri="{63B3BB69-23CF-44E3-9099-C40C66FF867C}">
                  <a14:compatExt spid="_x0000_s158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8738" name="Button 18" hidden="1">
              <a:extLst>
                <a:ext uri="{63B3BB69-23CF-44E3-9099-C40C66FF867C}">
                  <a14:compatExt spid="_x0000_s158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8739" name="Button 19" hidden="1">
              <a:extLst>
                <a:ext uri="{63B3BB69-23CF-44E3-9099-C40C66FF867C}">
                  <a14:compatExt spid="_x0000_s158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8740" name="Button 20" hidden="1">
              <a:extLst>
                <a:ext uri="{63B3BB69-23CF-44E3-9099-C40C66FF867C}">
                  <a14:compatExt spid="_x0000_s15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7937" name="Button 1" hidden="1">
              <a:extLst>
                <a:ext uri="{63B3BB69-23CF-44E3-9099-C40C66FF867C}">
                  <a14:compatExt spid="_x0000_s167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7938" name="Button 2" hidden="1">
              <a:extLst>
                <a:ext uri="{63B3BB69-23CF-44E3-9099-C40C66FF867C}">
                  <a14:compatExt spid="_x0000_s167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7939" name="Button 3" hidden="1">
              <a:extLst>
                <a:ext uri="{63B3BB69-23CF-44E3-9099-C40C66FF867C}">
                  <a14:compatExt spid="_x0000_s167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7940" name="Button 4" hidden="1">
              <a:extLst>
                <a:ext uri="{63B3BB69-23CF-44E3-9099-C40C66FF867C}">
                  <a14:compatExt spid="_x0000_s167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7941" name="Button 5" hidden="1">
              <a:extLst>
                <a:ext uri="{63B3BB69-23CF-44E3-9099-C40C66FF867C}">
                  <a14:compatExt spid="_x0000_s167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7942" name="Button 6" hidden="1">
              <a:extLst>
                <a:ext uri="{63B3BB69-23CF-44E3-9099-C40C66FF867C}">
                  <a14:compatExt spid="_x0000_s167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7943" name="Button 7" hidden="1">
              <a:extLst>
                <a:ext uri="{63B3BB69-23CF-44E3-9099-C40C66FF867C}">
                  <a14:compatExt spid="_x0000_s167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44" name="Button 8" hidden="1">
              <a:extLst>
                <a:ext uri="{63B3BB69-23CF-44E3-9099-C40C66FF867C}">
                  <a14:compatExt spid="_x0000_s167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7945" name="Button 9" hidden="1">
              <a:extLst>
                <a:ext uri="{63B3BB69-23CF-44E3-9099-C40C66FF867C}">
                  <a14:compatExt spid="_x0000_s167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7946" name="Button 10" hidden="1">
              <a:extLst>
                <a:ext uri="{63B3BB69-23CF-44E3-9099-C40C66FF867C}">
                  <a14:compatExt spid="_x0000_s167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7947" name="Button 11" hidden="1">
              <a:extLst>
                <a:ext uri="{63B3BB69-23CF-44E3-9099-C40C66FF867C}">
                  <a14:compatExt spid="_x0000_s167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7948" name="Button 12" hidden="1">
              <a:extLst>
                <a:ext uri="{63B3BB69-23CF-44E3-9099-C40C66FF867C}">
                  <a14:compatExt spid="_x0000_s167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7949" name="Button 13" hidden="1">
              <a:extLst>
                <a:ext uri="{63B3BB69-23CF-44E3-9099-C40C66FF867C}">
                  <a14:compatExt spid="_x0000_s167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</xdr:row>
          <xdr:rowOff>152400</xdr:rowOff>
        </xdr:from>
        <xdr:to>
          <xdr:col>30</xdr:col>
          <xdr:colOff>0</xdr:colOff>
          <xdr:row>7</xdr:row>
          <xdr:rowOff>161925</xdr:rowOff>
        </xdr:to>
        <xdr:sp macro="" textlink="">
          <xdr:nvSpPr>
            <xdr:cNvPr id="167950" name="Button 14" hidden="1">
              <a:extLst>
                <a:ext uri="{63B3BB69-23CF-44E3-9099-C40C66FF867C}">
                  <a14:compatExt spid="_x0000_s167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1" name="Button 15" hidden="1">
              <a:extLst>
                <a:ext uri="{63B3BB69-23CF-44E3-9099-C40C66FF867C}">
                  <a14:compatExt spid="_x0000_s167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2" name="Button 16" hidden="1">
              <a:extLst>
                <a:ext uri="{63B3BB69-23CF-44E3-9099-C40C66FF867C}">
                  <a14:compatExt spid="_x0000_s167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3" name="Button 17" hidden="1">
              <a:extLst>
                <a:ext uri="{63B3BB69-23CF-44E3-9099-C40C66FF867C}">
                  <a14:compatExt spid="_x0000_s167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4" name="Button 18" hidden="1">
              <a:extLst>
                <a:ext uri="{63B3BB69-23CF-44E3-9099-C40C66FF867C}">
                  <a14:compatExt spid="_x0000_s167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5" name="Button 19" hidden="1">
              <a:extLst>
                <a:ext uri="{63B3BB69-23CF-44E3-9099-C40C66FF867C}">
                  <a14:compatExt spid="_x0000_s167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6" name="Button 20" hidden="1">
              <a:extLst>
                <a:ext uri="{63B3BB69-23CF-44E3-9099-C40C66FF867C}">
                  <a14:compatExt spid="_x0000_s167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3</xdr:col>
          <xdr:colOff>1771650</xdr:colOff>
          <xdr:row>2</xdr:row>
          <xdr:rowOff>314325</xdr:rowOff>
        </xdr:to>
        <xdr:sp macro="" textlink="">
          <xdr:nvSpPr>
            <xdr:cNvPr id="65537" name="Button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Kampioenen opbouwen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</xdr:row>
          <xdr:rowOff>19050</xdr:rowOff>
        </xdr:from>
        <xdr:to>
          <xdr:col>2</xdr:col>
          <xdr:colOff>1143000</xdr:colOff>
          <xdr:row>6</xdr:row>
          <xdr:rowOff>142875</xdr:rowOff>
        </xdr:to>
        <xdr:sp macro="" textlink="">
          <xdr:nvSpPr>
            <xdr:cNvPr id="109569" name="Button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Winnaars opbouwen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1162050</xdr:colOff>
          <xdr:row>5</xdr:row>
          <xdr:rowOff>19050</xdr:rowOff>
        </xdr:from>
        <xdr:to>
          <xdr:col>3</xdr:col>
          <xdr:colOff>790575</xdr:colOff>
          <xdr:row>6</xdr:row>
          <xdr:rowOff>142875</xdr:rowOff>
        </xdr:to>
        <xdr:sp macro="" textlink="">
          <xdr:nvSpPr>
            <xdr:cNvPr id="109570" name="Button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Dubbele paarden/pony's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819150</xdr:colOff>
          <xdr:row>5</xdr:row>
          <xdr:rowOff>19050</xdr:rowOff>
        </xdr:from>
        <xdr:to>
          <xdr:col>6</xdr:col>
          <xdr:colOff>219075</xdr:colOff>
          <xdr:row>6</xdr:row>
          <xdr:rowOff>142875</xdr:rowOff>
        </xdr:to>
        <xdr:sp macro="" textlink="">
          <xdr:nvSpPr>
            <xdr:cNvPr id="109571" name="Button 3" hidden="1">
              <a:extLst>
                <a:ext uri="{63B3BB69-23CF-44E3-9099-C40C66FF867C}">
                  <a14:compatExt spid="_x0000_s10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Importeren gegevens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5</xdr:row>
          <xdr:rowOff>19050</xdr:rowOff>
        </xdr:from>
        <xdr:to>
          <xdr:col>8</xdr:col>
          <xdr:colOff>0</xdr:colOff>
          <xdr:row>6</xdr:row>
          <xdr:rowOff>142875</xdr:rowOff>
        </xdr:to>
        <xdr:sp macro="" textlink="">
          <xdr:nvSpPr>
            <xdr:cNvPr id="109572" name="Button 4" hidden="1">
              <a:extLst>
                <a:ext uri="{63B3BB69-23CF-44E3-9099-C40C66FF867C}">
                  <a14:compatExt spid="_x0000_s10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Verwerken gegevens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13</xdr:row>
          <xdr:rowOff>38100</xdr:rowOff>
        </xdr:from>
        <xdr:to>
          <xdr:col>2</xdr:col>
          <xdr:colOff>3028950</xdr:colOff>
          <xdr:row>16</xdr:row>
          <xdr:rowOff>133350</xdr:rowOff>
        </xdr:to>
        <xdr:sp macro="" textlink="">
          <xdr:nvSpPr>
            <xdr:cNvPr id="125974" name="Button 22" hidden="1">
              <a:extLst>
                <a:ext uri="{63B3BB69-23CF-44E3-9099-C40C66FF867C}">
                  <a14:compatExt spid="_x0000_s125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Tabbladen zichtbaar of verbergen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1285875</xdr:colOff>
          <xdr:row>1</xdr:row>
          <xdr:rowOff>0</xdr:rowOff>
        </xdr:from>
        <xdr:to>
          <xdr:col>7</xdr:col>
          <xdr:colOff>2009775</xdr:colOff>
          <xdr:row>2</xdr:row>
          <xdr:rowOff>314325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Afvaardiging opbouwen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1793" name="Button 1" hidden="1">
              <a:extLst>
                <a:ext uri="{63B3BB69-23CF-44E3-9099-C40C66FF867C}">
                  <a14:compatExt spid="_x0000_s16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61794" name="Button 2" hidden="1">
              <a:extLst>
                <a:ext uri="{63B3BB69-23CF-44E3-9099-C40C66FF867C}">
                  <a14:compatExt spid="_x0000_s16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61795" name="Button 3" hidden="1">
              <a:extLst>
                <a:ext uri="{63B3BB69-23CF-44E3-9099-C40C66FF867C}">
                  <a14:compatExt spid="_x0000_s16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796" name="Button 4" hidden="1">
              <a:extLst>
                <a:ext uri="{63B3BB69-23CF-44E3-9099-C40C66FF867C}">
                  <a14:compatExt spid="_x0000_s16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1797" name="Button 5" hidden="1">
              <a:extLst>
                <a:ext uri="{63B3BB69-23CF-44E3-9099-C40C66FF867C}">
                  <a14:compatExt spid="_x0000_s16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1798" name="Button 6" hidden="1">
              <a:extLst>
                <a:ext uri="{63B3BB69-23CF-44E3-9099-C40C66FF867C}">
                  <a14:compatExt spid="_x0000_s16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1799" name="Button 7" hidden="1">
              <a:extLst>
                <a:ext uri="{63B3BB69-23CF-44E3-9099-C40C66FF867C}">
                  <a14:compatExt spid="_x0000_s16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1800" name="Button 8" hidden="1">
              <a:extLst>
                <a:ext uri="{63B3BB69-23CF-44E3-9099-C40C66FF867C}">
                  <a14:compatExt spid="_x0000_s16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801" name="Button 9" hidden="1">
              <a:extLst>
                <a:ext uri="{63B3BB69-23CF-44E3-9099-C40C66FF867C}">
                  <a14:compatExt spid="_x0000_s16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1802" name="Button 10" hidden="1">
              <a:extLst>
                <a:ext uri="{63B3BB69-23CF-44E3-9099-C40C66FF867C}">
                  <a14:compatExt spid="_x0000_s16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1803" name="Button 11" hidden="1">
              <a:extLst>
                <a:ext uri="{63B3BB69-23CF-44E3-9099-C40C66FF867C}">
                  <a14:compatExt spid="_x0000_s16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1804" name="Button 12" hidden="1">
              <a:extLst>
                <a:ext uri="{63B3BB69-23CF-44E3-9099-C40C66FF867C}">
                  <a14:compatExt spid="_x0000_s16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61805" name="Button 13" hidden="1">
              <a:extLst>
                <a:ext uri="{63B3BB69-23CF-44E3-9099-C40C66FF867C}">
                  <a14:compatExt spid="_x0000_s16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806" name="Button 14" hidden="1">
              <a:extLst>
                <a:ext uri="{63B3BB69-23CF-44E3-9099-C40C66FF867C}">
                  <a14:compatExt spid="_x0000_s16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61807" name="Button 15" hidden="1">
              <a:extLst>
                <a:ext uri="{63B3BB69-23CF-44E3-9099-C40C66FF867C}">
                  <a14:compatExt spid="_x0000_s16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61808" name="Button 16" hidden="1">
              <a:extLst>
                <a:ext uri="{63B3BB69-23CF-44E3-9099-C40C66FF867C}">
                  <a14:compatExt spid="_x0000_s16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61809" name="Button 17" hidden="1">
              <a:extLst>
                <a:ext uri="{63B3BB69-23CF-44E3-9099-C40C66FF867C}">
                  <a14:compatExt spid="_x0000_s16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61810" name="Button 18" hidden="1">
              <a:extLst>
                <a:ext uri="{63B3BB69-23CF-44E3-9099-C40C66FF867C}">
                  <a14:compatExt spid="_x0000_s161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61811" name="Button 19" hidden="1">
              <a:extLst>
                <a:ext uri="{63B3BB69-23CF-44E3-9099-C40C66FF867C}">
                  <a14:compatExt spid="_x0000_s16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61812" name="Button 20" hidden="1">
              <a:extLst>
                <a:ext uri="{63B3BB69-23CF-44E3-9099-C40C66FF867C}">
                  <a14:compatExt spid="_x0000_s16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2817" name="Button 1" hidden="1">
              <a:extLst>
                <a:ext uri="{63B3BB69-23CF-44E3-9099-C40C66FF867C}">
                  <a14:compatExt spid="_x0000_s162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62818" name="Button 2" hidden="1">
              <a:extLst>
                <a:ext uri="{63B3BB69-23CF-44E3-9099-C40C66FF867C}">
                  <a14:compatExt spid="_x0000_s16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62819" name="Button 3" hidden="1">
              <a:extLst>
                <a:ext uri="{63B3BB69-23CF-44E3-9099-C40C66FF867C}">
                  <a14:compatExt spid="_x0000_s162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20" name="Button 4" hidden="1">
              <a:extLst>
                <a:ext uri="{63B3BB69-23CF-44E3-9099-C40C66FF867C}">
                  <a14:compatExt spid="_x0000_s162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2821" name="Button 5" hidden="1">
              <a:extLst>
                <a:ext uri="{63B3BB69-23CF-44E3-9099-C40C66FF867C}">
                  <a14:compatExt spid="_x0000_s162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2822" name="Button 6" hidden="1">
              <a:extLst>
                <a:ext uri="{63B3BB69-23CF-44E3-9099-C40C66FF867C}">
                  <a14:compatExt spid="_x0000_s16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2823" name="Button 7" hidden="1">
              <a:extLst>
                <a:ext uri="{63B3BB69-23CF-44E3-9099-C40C66FF867C}">
                  <a14:compatExt spid="_x0000_s16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2824" name="Button 8" hidden="1">
              <a:extLst>
                <a:ext uri="{63B3BB69-23CF-44E3-9099-C40C66FF867C}">
                  <a14:compatExt spid="_x0000_s162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25" name="Button 9" hidden="1">
              <a:extLst>
                <a:ext uri="{63B3BB69-23CF-44E3-9099-C40C66FF867C}">
                  <a14:compatExt spid="_x0000_s16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2826" name="Button 10" hidden="1">
              <a:extLst>
                <a:ext uri="{63B3BB69-23CF-44E3-9099-C40C66FF867C}">
                  <a14:compatExt spid="_x0000_s16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2827" name="Button 11" hidden="1">
              <a:extLst>
                <a:ext uri="{63B3BB69-23CF-44E3-9099-C40C66FF867C}">
                  <a14:compatExt spid="_x0000_s16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2828" name="Button 12" hidden="1">
              <a:extLst>
                <a:ext uri="{63B3BB69-23CF-44E3-9099-C40C66FF867C}">
                  <a14:compatExt spid="_x0000_s162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62829" name="Button 13" hidden="1">
              <a:extLst>
                <a:ext uri="{63B3BB69-23CF-44E3-9099-C40C66FF867C}">
                  <a14:compatExt spid="_x0000_s162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30" name="Button 14" hidden="1">
              <a:extLst>
                <a:ext uri="{63B3BB69-23CF-44E3-9099-C40C66FF867C}">
                  <a14:compatExt spid="_x0000_s162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62831" name="Button 15" hidden="1">
              <a:extLst>
                <a:ext uri="{63B3BB69-23CF-44E3-9099-C40C66FF867C}">
                  <a14:compatExt spid="_x0000_s162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62832" name="Button 16" hidden="1">
              <a:extLst>
                <a:ext uri="{63B3BB69-23CF-44E3-9099-C40C66FF867C}">
                  <a14:compatExt spid="_x0000_s162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62833" name="Button 17" hidden="1">
              <a:extLst>
                <a:ext uri="{63B3BB69-23CF-44E3-9099-C40C66FF867C}">
                  <a14:compatExt spid="_x0000_s162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62834" name="Button 18" hidden="1">
              <a:extLst>
                <a:ext uri="{63B3BB69-23CF-44E3-9099-C40C66FF867C}">
                  <a14:compatExt spid="_x0000_s162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62835" name="Button 19" hidden="1">
              <a:extLst>
                <a:ext uri="{63B3BB69-23CF-44E3-9099-C40C66FF867C}">
                  <a14:compatExt spid="_x0000_s162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62836" name="Button 20" hidden="1">
              <a:extLst>
                <a:ext uri="{63B3BB69-23CF-44E3-9099-C40C66FF867C}">
                  <a14:compatExt spid="_x0000_s162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45409" name="Button 1" hidden="1">
              <a:extLst>
                <a:ext uri="{63B3BB69-23CF-44E3-9099-C40C66FF867C}">
                  <a14:compatExt spid="_x0000_s14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45410" name="Button 2" hidden="1">
              <a:extLst>
                <a:ext uri="{63B3BB69-23CF-44E3-9099-C40C66FF867C}">
                  <a14:compatExt spid="_x0000_s14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45411" name="Button 3" hidden="1">
              <a:extLst>
                <a:ext uri="{63B3BB69-23CF-44E3-9099-C40C66FF867C}">
                  <a14:compatExt spid="_x0000_s14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45412" name="Button 4" hidden="1">
              <a:extLst>
                <a:ext uri="{63B3BB69-23CF-44E3-9099-C40C66FF867C}">
                  <a14:compatExt spid="_x0000_s14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45413" name="Button 5" hidden="1">
              <a:extLst>
                <a:ext uri="{63B3BB69-23CF-44E3-9099-C40C66FF867C}">
                  <a14:compatExt spid="_x0000_s14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45414" name="Button 6" hidden="1">
              <a:extLst>
                <a:ext uri="{63B3BB69-23CF-44E3-9099-C40C66FF867C}">
                  <a14:compatExt spid="_x0000_s14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45415" name="Button 7" hidden="1">
              <a:extLst>
                <a:ext uri="{63B3BB69-23CF-44E3-9099-C40C66FF867C}">
                  <a14:compatExt spid="_x0000_s14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45416" name="Button 8" hidden="1">
              <a:extLst>
                <a:ext uri="{63B3BB69-23CF-44E3-9099-C40C66FF867C}">
                  <a14:compatExt spid="_x0000_s14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45417" name="Button 9" hidden="1">
              <a:extLst>
                <a:ext uri="{63B3BB69-23CF-44E3-9099-C40C66FF867C}">
                  <a14:compatExt spid="_x0000_s14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45418" name="Button 10" hidden="1">
              <a:extLst>
                <a:ext uri="{63B3BB69-23CF-44E3-9099-C40C66FF867C}">
                  <a14:compatExt spid="_x0000_s14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45419" name="Button 11" hidden="1">
              <a:extLst>
                <a:ext uri="{63B3BB69-23CF-44E3-9099-C40C66FF867C}">
                  <a14:compatExt spid="_x0000_s14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45420" name="Button 12" hidden="1">
              <a:extLst>
                <a:ext uri="{63B3BB69-23CF-44E3-9099-C40C66FF867C}">
                  <a14:compatExt spid="_x0000_s14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45421" name="Button 13" hidden="1">
              <a:extLst>
                <a:ext uri="{63B3BB69-23CF-44E3-9099-C40C66FF867C}">
                  <a14:compatExt spid="_x0000_s14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45485" name="Button 77" hidden="1">
              <a:extLst>
                <a:ext uri="{63B3BB69-23CF-44E3-9099-C40C66FF867C}">
                  <a14:compatExt spid="_x0000_s14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45486" name="Button 78" hidden="1">
              <a:extLst>
                <a:ext uri="{63B3BB69-23CF-44E3-9099-C40C66FF867C}">
                  <a14:compatExt spid="_x0000_s14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45543" name="Button 135" hidden="1">
              <a:extLst>
                <a:ext uri="{63B3BB69-23CF-44E3-9099-C40C66FF867C}">
                  <a14:compatExt spid="_x0000_s14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45544" name="Button 136" hidden="1">
              <a:extLst>
                <a:ext uri="{63B3BB69-23CF-44E3-9099-C40C66FF867C}">
                  <a14:compatExt spid="_x0000_s145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45545" name="Button 137" hidden="1">
              <a:extLst>
                <a:ext uri="{63B3BB69-23CF-44E3-9099-C40C66FF867C}">
                  <a14:compatExt spid="_x0000_s145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45546" name="Button 138" hidden="1">
              <a:extLst>
                <a:ext uri="{63B3BB69-23CF-44E3-9099-C40C66FF867C}">
                  <a14:compatExt spid="_x0000_s145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45547" name="Button 139" hidden="1">
              <a:extLst>
                <a:ext uri="{63B3BB69-23CF-44E3-9099-C40C66FF867C}">
                  <a14:compatExt spid="_x0000_s145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3841" name="Button 1" hidden="1">
              <a:extLst>
                <a:ext uri="{63B3BB69-23CF-44E3-9099-C40C66FF867C}">
                  <a14:compatExt spid="_x0000_s16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3842" name="Button 2" hidden="1">
              <a:extLst>
                <a:ext uri="{63B3BB69-23CF-44E3-9099-C40C66FF867C}">
                  <a14:compatExt spid="_x0000_s16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3843" name="Button 3" hidden="1">
              <a:extLst>
                <a:ext uri="{63B3BB69-23CF-44E3-9099-C40C66FF867C}">
                  <a14:compatExt spid="_x0000_s16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3844" name="Button 4" hidden="1">
              <a:extLst>
                <a:ext uri="{63B3BB69-23CF-44E3-9099-C40C66FF867C}">
                  <a14:compatExt spid="_x0000_s16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3845" name="Button 5" hidden="1">
              <a:extLst>
                <a:ext uri="{63B3BB69-23CF-44E3-9099-C40C66FF867C}">
                  <a14:compatExt spid="_x0000_s16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3846" name="Button 6" hidden="1">
              <a:extLst>
                <a:ext uri="{63B3BB69-23CF-44E3-9099-C40C66FF867C}">
                  <a14:compatExt spid="_x0000_s16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3847" name="Button 7" hidden="1">
              <a:extLst>
                <a:ext uri="{63B3BB69-23CF-44E3-9099-C40C66FF867C}">
                  <a14:compatExt spid="_x0000_s16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3848" name="Button 8" hidden="1">
              <a:extLst>
                <a:ext uri="{63B3BB69-23CF-44E3-9099-C40C66FF867C}">
                  <a14:compatExt spid="_x0000_s16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3849" name="Button 9" hidden="1">
              <a:extLst>
                <a:ext uri="{63B3BB69-23CF-44E3-9099-C40C66FF867C}">
                  <a14:compatExt spid="_x0000_s16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3850" name="Button 10" hidden="1">
              <a:extLst>
                <a:ext uri="{63B3BB69-23CF-44E3-9099-C40C66FF867C}">
                  <a14:compatExt spid="_x0000_s16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3851" name="Button 11" hidden="1">
              <a:extLst>
                <a:ext uri="{63B3BB69-23CF-44E3-9099-C40C66FF867C}">
                  <a14:compatExt spid="_x0000_s16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3852" name="Button 12" hidden="1">
              <a:extLst>
                <a:ext uri="{63B3BB69-23CF-44E3-9099-C40C66FF867C}">
                  <a14:compatExt spid="_x0000_s16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3853" name="Button 13" hidden="1">
              <a:extLst>
                <a:ext uri="{63B3BB69-23CF-44E3-9099-C40C66FF867C}">
                  <a14:compatExt spid="_x0000_s16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3854" name="Button 14" hidden="1">
              <a:extLst>
                <a:ext uri="{63B3BB69-23CF-44E3-9099-C40C66FF867C}">
                  <a14:compatExt spid="_x0000_s16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3855" name="Button 15" hidden="1">
              <a:extLst>
                <a:ext uri="{63B3BB69-23CF-44E3-9099-C40C66FF867C}">
                  <a14:compatExt spid="_x0000_s16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3856" name="Button 16" hidden="1">
              <a:extLst>
                <a:ext uri="{63B3BB69-23CF-44E3-9099-C40C66FF867C}">
                  <a14:compatExt spid="_x0000_s16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3857" name="Button 17" hidden="1">
              <a:extLst>
                <a:ext uri="{63B3BB69-23CF-44E3-9099-C40C66FF867C}">
                  <a14:compatExt spid="_x0000_s16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3858" name="Button 18" hidden="1">
              <a:extLst>
                <a:ext uri="{63B3BB69-23CF-44E3-9099-C40C66FF867C}">
                  <a14:compatExt spid="_x0000_s16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3859" name="Button 19" hidden="1">
              <a:extLst>
                <a:ext uri="{63B3BB69-23CF-44E3-9099-C40C66FF867C}">
                  <a14:compatExt spid="_x0000_s16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3860" name="Button 20" hidden="1">
              <a:extLst>
                <a:ext uri="{63B3BB69-23CF-44E3-9099-C40C66FF867C}">
                  <a14:compatExt spid="_x0000_s16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4865" name="Button 1" hidden="1">
              <a:extLst>
                <a:ext uri="{63B3BB69-23CF-44E3-9099-C40C66FF867C}">
                  <a14:compatExt spid="_x0000_s16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4866" name="Button 2" hidden="1">
              <a:extLst>
                <a:ext uri="{63B3BB69-23CF-44E3-9099-C40C66FF867C}">
                  <a14:compatExt spid="_x0000_s16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4867" name="Button 3" hidden="1">
              <a:extLst>
                <a:ext uri="{63B3BB69-23CF-44E3-9099-C40C66FF867C}">
                  <a14:compatExt spid="_x0000_s16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4868" name="Button 4" hidden="1">
              <a:extLst>
                <a:ext uri="{63B3BB69-23CF-44E3-9099-C40C66FF867C}">
                  <a14:compatExt spid="_x0000_s16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4869" name="Button 5" hidden="1">
              <a:extLst>
                <a:ext uri="{63B3BB69-23CF-44E3-9099-C40C66FF867C}">
                  <a14:compatExt spid="_x0000_s164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4870" name="Button 6" hidden="1">
              <a:extLst>
                <a:ext uri="{63B3BB69-23CF-44E3-9099-C40C66FF867C}">
                  <a14:compatExt spid="_x0000_s164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4871" name="Button 7" hidden="1">
              <a:extLst>
                <a:ext uri="{63B3BB69-23CF-44E3-9099-C40C66FF867C}">
                  <a14:compatExt spid="_x0000_s164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4872" name="Button 8" hidden="1">
              <a:extLst>
                <a:ext uri="{63B3BB69-23CF-44E3-9099-C40C66FF867C}">
                  <a14:compatExt spid="_x0000_s16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4873" name="Button 9" hidden="1">
              <a:extLst>
                <a:ext uri="{63B3BB69-23CF-44E3-9099-C40C66FF867C}">
                  <a14:compatExt spid="_x0000_s164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4874" name="Button 10" hidden="1">
              <a:extLst>
                <a:ext uri="{63B3BB69-23CF-44E3-9099-C40C66FF867C}">
                  <a14:compatExt spid="_x0000_s164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4875" name="Button 11" hidden="1">
              <a:extLst>
                <a:ext uri="{63B3BB69-23CF-44E3-9099-C40C66FF867C}">
                  <a14:compatExt spid="_x0000_s164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4876" name="Button 12" hidden="1">
              <a:extLst>
                <a:ext uri="{63B3BB69-23CF-44E3-9099-C40C66FF867C}">
                  <a14:compatExt spid="_x0000_s164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4877" name="Button 13" hidden="1">
              <a:extLst>
                <a:ext uri="{63B3BB69-23CF-44E3-9099-C40C66FF867C}">
                  <a14:compatExt spid="_x0000_s164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4878" name="Button 14" hidden="1">
              <a:extLst>
                <a:ext uri="{63B3BB69-23CF-44E3-9099-C40C66FF867C}">
                  <a14:compatExt spid="_x0000_s164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4879" name="Button 15" hidden="1">
              <a:extLst>
                <a:ext uri="{63B3BB69-23CF-44E3-9099-C40C66FF867C}">
                  <a14:compatExt spid="_x0000_s164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4880" name="Button 16" hidden="1">
              <a:extLst>
                <a:ext uri="{63B3BB69-23CF-44E3-9099-C40C66FF867C}">
                  <a14:compatExt spid="_x0000_s164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4881" name="Button 17" hidden="1">
              <a:extLst>
                <a:ext uri="{63B3BB69-23CF-44E3-9099-C40C66FF867C}">
                  <a14:compatExt spid="_x0000_s164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4882" name="Button 18" hidden="1">
              <a:extLst>
                <a:ext uri="{63B3BB69-23CF-44E3-9099-C40C66FF867C}">
                  <a14:compatExt spid="_x0000_s164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4883" name="Button 19" hidden="1">
              <a:extLst>
                <a:ext uri="{63B3BB69-23CF-44E3-9099-C40C66FF867C}">
                  <a14:compatExt spid="_x0000_s164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4884" name="Button 20" hidden="1">
              <a:extLst>
                <a:ext uri="{63B3BB69-23CF-44E3-9099-C40C66FF867C}">
                  <a14:compatExt spid="_x0000_s164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6673" name="Button 1" hidden="1">
              <a:extLst>
                <a:ext uri="{63B3BB69-23CF-44E3-9099-C40C66FF867C}">
                  <a14:compatExt spid="_x0000_s156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6674" name="Button 2" hidden="1">
              <a:extLst>
                <a:ext uri="{63B3BB69-23CF-44E3-9099-C40C66FF867C}">
                  <a14:compatExt spid="_x0000_s156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6675" name="Button 3" hidden="1">
              <a:extLst>
                <a:ext uri="{63B3BB69-23CF-44E3-9099-C40C66FF867C}">
                  <a14:compatExt spid="_x0000_s15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6676" name="Button 4" hidden="1">
              <a:extLst>
                <a:ext uri="{63B3BB69-23CF-44E3-9099-C40C66FF867C}">
                  <a14:compatExt spid="_x0000_s15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6677" name="Button 5" hidden="1">
              <a:extLst>
                <a:ext uri="{63B3BB69-23CF-44E3-9099-C40C66FF867C}">
                  <a14:compatExt spid="_x0000_s156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6678" name="Button 6" hidden="1">
              <a:extLst>
                <a:ext uri="{63B3BB69-23CF-44E3-9099-C40C66FF867C}">
                  <a14:compatExt spid="_x0000_s156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6679" name="Button 7" hidden="1">
              <a:extLst>
                <a:ext uri="{63B3BB69-23CF-44E3-9099-C40C66FF867C}">
                  <a14:compatExt spid="_x0000_s156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6680" name="Button 8" hidden="1">
              <a:extLst>
                <a:ext uri="{63B3BB69-23CF-44E3-9099-C40C66FF867C}">
                  <a14:compatExt spid="_x0000_s15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6681" name="Button 9" hidden="1">
              <a:extLst>
                <a:ext uri="{63B3BB69-23CF-44E3-9099-C40C66FF867C}">
                  <a14:compatExt spid="_x0000_s156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6682" name="Button 10" hidden="1">
              <a:extLst>
                <a:ext uri="{63B3BB69-23CF-44E3-9099-C40C66FF867C}">
                  <a14:compatExt spid="_x0000_s156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6683" name="Button 11" hidden="1">
              <a:extLst>
                <a:ext uri="{63B3BB69-23CF-44E3-9099-C40C66FF867C}">
                  <a14:compatExt spid="_x0000_s156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6684" name="Button 12" hidden="1">
              <a:extLst>
                <a:ext uri="{63B3BB69-23CF-44E3-9099-C40C66FF867C}">
                  <a14:compatExt spid="_x0000_s156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6685" name="Button 13" hidden="1">
              <a:extLst>
                <a:ext uri="{63B3BB69-23CF-44E3-9099-C40C66FF867C}">
                  <a14:compatExt spid="_x0000_s156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6686" name="Button 14" hidden="1">
              <a:extLst>
                <a:ext uri="{63B3BB69-23CF-44E3-9099-C40C66FF867C}">
                  <a14:compatExt spid="_x0000_s156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6687" name="Button 15" hidden="1">
              <a:extLst>
                <a:ext uri="{63B3BB69-23CF-44E3-9099-C40C66FF867C}">
                  <a14:compatExt spid="_x0000_s15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6688" name="Button 16" hidden="1">
              <a:extLst>
                <a:ext uri="{63B3BB69-23CF-44E3-9099-C40C66FF867C}">
                  <a14:compatExt spid="_x0000_s15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6689" name="Button 17" hidden="1">
              <a:extLst>
                <a:ext uri="{63B3BB69-23CF-44E3-9099-C40C66FF867C}">
                  <a14:compatExt spid="_x0000_s15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6690" name="Button 18" hidden="1">
              <a:extLst>
                <a:ext uri="{63B3BB69-23CF-44E3-9099-C40C66FF867C}">
                  <a14:compatExt spid="_x0000_s15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6691" name="Button 19" hidden="1">
              <a:extLst>
                <a:ext uri="{63B3BB69-23CF-44E3-9099-C40C66FF867C}">
                  <a14:compatExt spid="_x0000_s15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6692" name="Button 20" hidden="1">
              <a:extLst>
                <a:ext uri="{63B3BB69-23CF-44E3-9099-C40C66FF867C}">
                  <a14:compatExt spid="_x0000_s15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5889" name="Button 1" hidden="1">
              <a:extLst>
                <a:ext uri="{63B3BB69-23CF-44E3-9099-C40C66FF867C}">
                  <a14:compatExt spid="_x0000_s165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5890" name="Button 2" hidden="1">
              <a:extLst>
                <a:ext uri="{63B3BB69-23CF-44E3-9099-C40C66FF867C}">
                  <a14:compatExt spid="_x0000_s165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5891" name="Button 3" hidden="1">
              <a:extLst>
                <a:ext uri="{63B3BB69-23CF-44E3-9099-C40C66FF867C}">
                  <a14:compatExt spid="_x0000_s165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5892" name="Button 4" hidden="1">
              <a:extLst>
                <a:ext uri="{63B3BB69-23CF-44E3-9099-C40C66FF867C}">
                  <a14:compatExt spid="_x0000_s165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5893" name="Button 5" hidden="1">
              <a:extLst>
                <a:ext uri="{63B3BB69-23CF-44E3-9099-C40C66FF867C}">
                  <a14:compatExt spid="_x0000_s165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5894" name="Button 6" hidden="1">
              <a:extLst>
                <a:ext uri="{63B3BB69-23CF-44E3-9099-C40C66FF867C}">
                  <a14:compatExt spid="_x0000_s165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5895" name="Button 7" hidden="1">
              <a:extLst>
                <a:ext uri="{63B3BB69-23CF-44E3-9099-C40C66FF867C}">
                  <a14:compatExt spid="_x0000_s165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5896" name="Button 8" hidden="1">
              <a:extLst>
                <a:ext uri="{63B3BB69-23CF-44E3-9099-C40C66FF867C}">
                  <a14:compatExt spid="_x0000_s165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5897" name="Button 9" hidden="1">
              <a:extLst>
                <a:ext uri="{63B3BB69-23CF-44E3-9099-C40C66FF867C}">
                  <a14:compatExt spid="_x0000_s165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5898" name="Button 10" hidden="1">
              <a:extLst>
                <a:ext uri="{63B3BB69-23CF-44E3-9099-C40C66FF867C}">
                  <a14:compatExt spid="_x0000_s165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5899" name="Button 11" hidden="1">
              <a:extLst>
                <a:ext uri="{63B3BB69-23CF-44E3-9099-C40C66FF867C}">
                  <a14:compatExt spid="_x0000_s165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5900" name="Button 12" hidden="1">
              <a:extLst>
                <a:ext uri="{63B3BB69-23CF-44E3-9099-C40C66FF867C}">
                  <a14:compatExt spid="_x0000_s165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5901" name="Button 13" hidden="1">
              <a:extLst>
                <a:ext uri="{63B3BB69-23CF-44E3-9099-C40C66FF867C}">
                  <a14:compatExt spid="_x0000_s165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5902" name="Button 14" hidden="1">
              <a:extLst>
                <a:ext uri="{63B3BB69-23CF-44E3-9099-C40C66FF867C}">
                  <a14:compatExt spid="_x0000_s165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5903" name="Button 15" hidden="1">
              <a:extLst>
                <a:ext uri="{63B3BB69-23CF-44E3-9099-C40C66FF867C}">
                  <a14:compatExt spid="_x0000_s165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5904" name="Button 16" hidden="1">
              <a:extLst>
                <a:ext uri="{63B3BB69-23CF-44E3-9099-C40C66FF867C}">
                  <a14:compatExt spid="_x0000_s165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5905" name="Button 17" hidden="1">
              <a:extLst>
                <a:ext uri="{63B3BB69-23CF-44E3-9099-C40C66FF867C}">
                  <a14:compatExt spid="_x0000_s165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5906" name="Button 18" hidden="1">
              <a:extLst>
                <a:ext uri="{63B3BB69-23CF-44E3-9099-C40C66FF867C}">
                  <a14:compatExt spid="_x0000_s165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5907" name="Button 19" hidden="1">
              <a:extLst>
                <a:ext uri="{63B3BB69-23CF-44E3-9099-C40C66FF867C}">
                  <a14:compatExt spid="_x0000_s165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5908" name="Button 20" hidden="1">
              <a:extLst>
                <a:ext uri="{63B3BB69-23CF-44E3-9099-C40C66FF867C}">
                  <a14:compatExt spid="_x0000_s165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7697" name="Button 1" hidden="1">
              <a:extLst>
                <a:ext uri="{63B3BB69-23CF-44E3-9099-C40C66FF867C}">
                  <a14:compatExt spid="_x0000_s15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7698" name="Button 2" hidden="1">
              <a:extLst>
                <a:ext uri="{63B3BB69-23CF-44E3-9099-C40C66FF867C}">
                  <a14:compatExt spid="_x0000_s15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7699" name="Button 3" hidden="1">
              <a:extLst>
                <a:ext uri="{63B3BB69-23CF-44E3-9099-C40C66FF867C}">
                  <a14:compatExt spid="_x0000_s15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7700" name="Button 4" hidden="1">
              <a:extLst>
                <a:ext uri="{63B3BB69-23CF-44E3-9099-C40C66FF867C}">
                  <a14:compatExt spid="_x0000_s15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7701" name="Button 5" hidden="1">
              <a:extLst>
                <a:ext uri="{63B3BB69-23CF-44E3-9099-C40C66FF867C}">
                  <a14:compatExt spid="_x0000_s15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7702" name="Button 6" hidden="1">
              <a:extLst>
                <a:ext uri="{63B3BB69-23CF-44E3-9099-C40C66FF867C}">
                  <a14:compatExt spid="_x0000_s15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7703" name="Button 7" hidden="1">
              <a:extLst>
                <a:ext uri="{63B3BB69-23CF-44E3-9099-C40C66FF867C}">
                  <a14:compatExt spid="_x0000_s15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7704" name="Button 8" hidden="1">
              <a:extLst>
                <a:ext uri="{63B3BB69-23CF-44E3-9099-C40C66FF867C}">
                  <a14:compatExt spid="_x0000_s15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7705" name="Button 9" hidden="1">
              <a:extLst>
                <a:ext uri="{63B3BB69-23CF-44E3-9099-C40C66FF867C}">
                  <a14:compatExt spid="_x0000_s15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7706" name="Button 10" hidden="1">
              <a:extLst>
                <a:ext uri="{63B3BB69-23CF-44E3-9099-C40C66FF867C}">
                  <a14:compatExt spid="_x0000_s15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7707" name="Button 11" hidden="1">
              <a:extLst>
                <a:ext uri="{63B3BB69-23CF-44E3-9099-C40C66FF867C}">
                  <a14:compatExt spid="_x0000_s15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7708" name="Button 12" hidden="1">
              <a:extLst>
                <a:ext uri="{63B3BB69-23CF-44E3-9099-C40C66FF867C}">
                  <a14:compatExt spid="_x0000_s15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7709" name="Button 13" hidden="1">
              <a:extLst>
                <a:ext uri="{63B3BB69-23CF-44E3-9099-C40C66FF867C}">
                  <a14:compatExt spid="_x0000_s15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7710" name="Button 14" hidden="1">
              <a:extLst>
                <a:ext uri="{63B3BB69-23CF-44E3-9099-C40C66FF867C}">
                  <a14:compatExt spid="_x0000_s15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7711" name="Button 15" hidden="1">
              <a:extLst>
                <a:ext uri="{63B3BB69-23CF-44E3-9099-C40C66FF867C}">
                  <a14:compatExt spid="_x0000_s157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7712" name="Button 16" hidden="1">
              <a:extLst>
                <a:ext uri="{63B3BB69-23CF-44E3-9099-C40C66FF867C}">
                  <a14:compatExt spid="_x0000_s15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7713" name="Button 17" hidden="1">
              <a:extLst>
                <a:ext uri="{63B3BB69-23CF-44E3-9099-C40C66FF867C}">
                  <a14:compatExt spid="_x0000_s15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7714" name="Button 18" hidden="1">
              <a:extLst>
                <a:ext uri="{63B3BB69-23CF-44E3-9099-C40C66FF867C}">
                  <a14:compatExt spid="_x0000_s15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7715" name="Button 19" hidden="1">
              <a:extLst>
                <a:ext uri="{63B3BB69-23CF-44E3-9099-C40C66FF867C}">
                  <a14:compatExt spid="_x0000_s15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7716" name="Button 20" hidden="1">
              <a:extLst>
                <a:ext uri="{63B3BB69-23CF-44E3-9099-C40C66FF867C}">
                  <a14:compatExt spid="_x0000_s15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78.x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73.xml"/><Relationship Id="rId20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10" Type="http://schemas.openxmlformats.org/officeDocument/2006/relationships/ctrlProp" Target="../ctrlProps/ctrlProp167.xml"/><Relationship Id="rId19" Type="http://schemas.openxmlformats.org/officeDocument/2006/relationships/ctrlProp" Target="../ctrlProps/ctrlProp176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198.xml"/><Relationship Id="rId7" Type="http://schemas.openxmlformats.org/officeDocument/2006/relationships/ctrlProp" Target="../ctrlProps/ctrlProp184.x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93.xml"/><Relationship Id="rId20" Type="http://schemas.openxmlformats.org/officeDocument/2006/relationships/ctrlProp" Target="../ctrlProps/ctrlProp19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5" Type="http://schemas.openxmlformats.org/officeDocument/2006/relationships/ctrlProp" Target="../ctrlProps/ctrlProp182.xml"/><Relationship Id="rId15" Type="http://schemas.openxmlformats.org/officeDocument/2006/relationships/ctrlProp" Target="../ctrlProps/ctrlProp192.xml"/><Relationship Id="rId23" Type="http://schemas.openxmlformats.org/officeDocument/2006/relationships/ctrlProp" Target="../ctrlProps/ctrlProp200.xml"/><Relationship Id="rId10" Type="http://schemas.openxmlformats.org/officeDocument/2006/relationships/ctrlProp" Target="../ctrlProps/ctrlProp187.xml"/><Relationship Id="rId19" Type="http://schemas.openxmlformats.org/officeDocument/2006/relationships/ctrlProp" Target="../ctrlProps/ctrlProp196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4" Type="http://schemas.openxmlformats.org/officeDocument/2006/relationships/ctrlProp" Target="../ctrlProps/ctrlProp191.xml"/><Relationship Id="rId22" Type="http://schemas.openxmlformats.org/officeDocument/2006/relationships/ctrlProp" Target="../ctrlProps/ctrlProp19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38.x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24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24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44.xml"/><Relationship Id="rId5" Type="http://schemas.openxmlformats.org/officeDocument/2006/relationships/ctrlProp" Target="../ctrlProps/ctrlProp243.xml"/><Relationship Id="rId4" Type="http://schemas.openxmlformats.org/officeDocument/2006/relationships/ctrlProp" Target="../ctrlProps/ctrlProp24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24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4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98.x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3.xml"/><Relationship Id="rId20" Type="http://schemas.openxmlformats.org/officeDocument/2006/relationships/ctrlProp" Target="../ctrlProps/ctrlProp9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38.x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8.xml"/><Relationship Id="rId7" Type="http://schemas.openxmlformats.org/officeDocument/2006/relationships/ctrlProp" Target="../ctrlProps/ctrlProp144.x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53.xml"/><Relationship Id="rId20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A6"/>
  <sheetViews>
    <sheetView tabSelected="1" workbookViewId="0">
      <selection activeCell="A12" sqref="A12"/>
    </sheetView>
  </sheetViews>
  <sheetFormatPr defaultRowHeight="12.75" x14ac:dyDescent="0.2"/>
  <cols>
    <col min="1" max="1" width="128.28515625" customWidth="1"/>
  </cols>
  <sheetData>
    <row r="1" spans="1:1" ht="27.75" x14ac:dyDescent="0.2">
      <c r="A1" s="89" t="s">
        <v>77</v>
      </c>
    </row>
    <row r="2" spans="1:1" ht="27.75" x14ac:dyDescent="0.2">
      <c r="A2" s="89"/>
    </row>
    <row r="3" spans="1:1" ht="83.25" x14ac:dyDescent="0.2">
      <c r="A3" s="90" t="s">
        <v>142</v>
      </c>
    </row>
    <row r="4" spans="1:1" ht="27.75" x14ac:dyDescent="0.2">
      <c r="A4" s="90"/>
    </row>
    <row r="5" spans="1:1" ht="27.75" customHeight="1" x14ac:dyDescent="0.2">
      <c r="A5" s="90"/>
    </row>
    <row r="6" spans="1:1" ht="27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CN9"/>
  <sheetViews>
    <sheetView workbookViewId="0">
      <pane xSplit="5" ySplit="8" topLeftCell="H9" activePane="bottomRight" state="frozen"/>
      <selection pane="topRight" activeCell="F1" sqref="F1"/>
      <selection pane="bottomLeft" activeCell="A9" sqref="A9"/>
      <selection pane="bottomRight" activeCell="A10" sqref="A10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/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54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125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/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418</v>
      </c>
      <c r="C9" s="8" t="s">
        <v>434</v>
      </c>
      <c r="D9" s="8" t="s">
        <v>419</v>
      </c>
      <c r="E9" s="8" t="s">
        <v>435</v>
      </c>
      <c r="F9" s="8" t="s">
        <v>159</v>
      </c>
      <c r="N9" s="72">
        <v>99</v>
      </c>
      <c r="O9" s="106">
        <v>8</v>
      </c>
      <c r="P9" s="95">
        <v>65.53</v>
      </c>
      <c r="U9" s="73">
        <v>1</v>
      </c>
      <c r="V9" s="73">
        <v>1</v>
      </c>
      <c r="W9" s="97">
        <v>4</v>
      </c>
      <c r="X9" s="94">
        <v>70.63</v>
      </c>
      <c r="AC9" s="72">
        <v>1</v>
      </c>
      <c r="AD9" s="72">
        <v>1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I9" s="8" t="s">
        <v>447</v>
      </c>
      <c r="BK9" s="46">
        <f>IF(G9&gt;99,199,G9)</f>
        <v>0</v>
      </c>
      <c r="BL9" s="46">
        <f>IF(H9&gt;99,0,H9)</f>
        <v>0</v>
      </c>
      <c r="BM9" s="46">
        <f>IF(J9&gt;99,199,J9)</f>
        <v>0</v>
      </c>
      <c r="BN9" s="46">
        <f>IF(K9&gt;99,0,K9)</f>
        <v>0</v>
      </c>
      <c r="BO9" s="46">
        <f>BK9+BM9</f>
        <v>0</v>
      </c>
      <c r="BP9" s="46">
        <f>IF(O9&gt;99,199,O9)</f>
        <v>8</v>
      </c>
      <c r="BQ9" s="46">
        <f>IF(P9&gt;99,0,P9)</f>
        <v>65.53</v>
      </c>
      <c r="BR9" s="46">
        <f>IF(R9&gt;99,199,R9)</f>
        <v>0</v>
      </c>
      <c r="BS9" s="46">
        <f>IF(S9&gt;99,0,S9)</f>
        <v>0</v>
      </c>
      <c r="BT9" s="46">
        <f>BP9+BR9</f>
        <v>8</v>
      </c>
      <c r="BU9" s="46">
        <f>IF(W9&gt;99,199,W9)</f>
        <v>4</v>
      </c>
      <c r="BV9" s="46">
        <f>IF(X9&gt;99,0,X9)</f>
        <v>70.63</v>
      </c>
      <c r="BW9" s="46">
        <f>IF(Z9&gt;99,199,Z9)</f>
        <v>0</v>
      </c>
      <c r="BX9" s="46">
        <f>IF(AA9&gt;99,0,AA9)</f>
        <v>0</v>
      </c>
      <c r="BY9" s="46">
        <f>BU9+BW9</f>
        <v>4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</sheetData>
  <sheetProtection sheet="1" objects="1" scenarios="1"/>
  <sortState ref="A9:XFD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76">
      <formula1>"ja,nee"</formula1>
    </dataValidation>
    <dataValidation type="decimal" allowBlank="1" showInputMessage="1" showErrorMessage="1" sqref="H1:H2 K1:K2 P1:P2 S1:S2 X1:X2 AA1:AA2 AI1:AI2 AF1:AF2 AN1:AN2 AQ1:AQ2 AY1:AY2 AV1:AV2 AV9:AV65476 AY9:AY65476 AN9:AN65476 AQ9:AQ65476 AF9:AF65476 K9:K65476 S9:S65476 P9:P65476 X9:X65476 AA9:AA65476 H9:H65476 AI9:AI65476">
      <formula1>0</formula1>
      <formula2>100</formula2>
    </dataValidation>
    <dataValidation type="decimal" allowBlank="1" showInputMessage="1" showErrorMessage="1" sqref="L1:L2 I1:I2 T1:T2 Q1:Q2 AG1:AG2 AB1:AB2 Y1:Y2 AJ1:AJ2 AR1:AR2 AO1:AO2 AW1:AW2 AZ1:AZ2 AZ9:AZ65476 AW9:AW65476 AR9:AR65476 AO9:AO65476 AJ9:AJ65476 Q9:Q65476 AG9:AG65476 AB9:AB65476 I9:I65476 T9:T65476 Y9:Y65476 L9:L65476">
      <formula1>0</formula1>
      <formula2>10</formula2>
    </dataValidation>
    <dataValidation operator="lessThan" allowBlank="1" showInputMessage="1" showErrorMessage="1" sqref="O1:O2 AE1:AE2 AU1:AU2 AU9:AU65476 AE9:AE65476 O9:O6547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69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4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0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1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2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3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4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5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6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pageSetUpPr fitToPage="1"/>
  </sheetPr>
  <dimension ref="A1:CN15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A3" sqref="A3:B3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/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54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126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/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306</v>
      </c>
      <c r="C9" s="8" t="s">
        <v>387</v>
      </c>
      <c r="D9" s="8" t="s">
        <v>307</v>
      </c>
      <c r="E9" s="8" t="s">
        <v>388</v>
      </c>
      <c r="F9" s="8" t="s">
        <v>165</v>
      </c>
      <c r="G9" s="97">
        <v>8</v>
      </c>
      <c r="H9" s="93">
        <v>65.650000000000006</v>
      </c>
      <c r="M9" s="72">
        <v>1</v>
      </c>
      <c r="N9" s="72">
        <v>1</v>
      </c>
      <c r="O9" s="106">
        <v>8</v>
      </c>
      <c r="P9" s="95">
        <v>65.05</v>
      </c>
      <c r="U9" s="73">
        <v>4</v>
      </c>
      <c r="V9" s="73">
        <v>4</v>
      </c>
      <c r="W9" s="97">
        <v>4</v>
      </c>
      <c r="X9" s="94">
        <v>78.239999999999995</v>
      </c>
      <c r="AC9" s="72">
        <v>3</v>
      </c>
      <c r="AD9" s="72">
        <v>3</v>
      </c>
      <c r="BC9" s="14">
        <f t="shared" ref="BC9:BC15" si="0">N9+V9+AD9+AL9+AT9+BB9</f>
        <v>8</v>
      </c>
      <c r="BD9" s="28">
        <f>IF($O$4&gt;0,(LARGE(($N9,$V9,$AD9,$AL9,$AT9,$BB9),1)),"0")</f>
        <v>4</v>
      </c>
      <c r="BE9" s="28">
        <f t="shared" ref="BE9:BE15" si="1">BC9-BD9</f>
        <v>4</v>
      </c>
      <c r="BI9" s="8" t="s">
        <v>447</v>
      </c>
      <c r="BK9" s="46">
        <f t="shared" ref="BK9:BK15" si="2">IF(G9&gt;99,199,G9)</f>
        <v>8</v>
      </c>
      <c r="BL9" s="46">
        <f t="shared" ref="BL9:BL15" si="3">IF(H9&gt;99,0,H9)</f>
        <v>65.650000000000006</v>
      </c>
      <c r="BM9" s="46">
        <f t="shared" ref="BM9:BM15" si="4">IF(J9&gt;99,199,J9)</f>
        <v>0</v>
      </c>
      <c r="BN9" s="46">
        <f t="shared" ref="BN9:BN15" si="5">IF(K9&gt;99,0,K9)</f>
        <v>0</v>
      </c>
      <c r="BO9" s="46">
        <f t="shared" ref="BO9:BO15" si="6">BK9+BM9</f>
        <v>8</v>
      </c>
      <c r="BP9" s="46">
        <f t="shared" ref="BP9:BP15" si="7">IF(O9&gt;99,199,O9)</f>
        <v>8</v>
      </c>
      <c r="BQ9" s="46">
        <f t="shared" ref="BQ9:BQ15" si="8">IF(P9&gt;99,0,P9)</f>
        <v>65.05</v>
      </c>
      <c r="BR9" s="46">
        <f t="shared" ref="BR9:BR15" si="9">IF(R9&gt;99,199,R9)</f>
        <v>0</v>
      </c>
      <c r="BS9" s="46">
        <f t="shared" ref="BS9:BS15" si="10">IF(S9&gt;99,0,S9)</f>
        <v>0</v>
      </c>
      <c r="BT9" s="46">
        <f t="shared" ref="BT9:BT15" si="11">BP9+BR9</f>
        <v>8</v>
      </c>
      <c r="BU9" s="46">
        <f t="shared" ref="BU9:BU15" si="12">IF(W9&gt;99,199,W9)</f>
        <v>4</v>
      </c>
      <c r="BV9" s="46">
        <f t="shared" ref="BV9:BV15" si="13">IF(X9&gt;99,0,X9)</f>
        <v>78.239999999999995</v>
      </c>
      <c r="BW9" s="46">
        <f t="shared" ref="BW9:BW15" si="14">IF(Z9&gt;99,199,Z9)</f>
        <v>0</v>
      </c>
      <c r="BX9" s="46">
        <f t="shared" ref="BX9:BX15" si="15">IF(AA9&gt;99,0,AA9)</f>
        <v>0</v>
      </c>
      <c r="BY9" s="46">
        <f t="shared" ref="BY9:BY15" si="16">BU9+BW9</f>
        <v>4</v>
      </c>
      <c r="BZ9" s="46">
        <f t="shared" ref="BZ9:BZ15" si="17">IF(AE9&gt;99,199,AE9)</f>
        <v>0</v>
      </c>
      <c r="CA9" s="46">
        <f t="shared" ref="CA9:CA15" si="18">IF(AF9&gt;99,0,AF9)</f>
        <v>0</v>
      </c>
      <c r="CB9" s="46">
        <f t="shared" ref="CB9:CB15" si="19">IF(AH9&gt;99,199,AH9)</f>
        <v>0</v>
      </c>
      <c r="CC9" s="46">
        <f t="shared" ref="CC9:CC15" si="20">IF(AI9&gt;99,0,AI9)</f>
        <v>0</v>
      </c>
      <c r="CD9" s="46">
        <f t="shared" ref="CD9:CD15" si="21">BZ9+CB9</f>
        <v>0</v>
      </c>
      <c r="CE9" s="46">
        <f t="shared" ref="CE9:CE15" si="22">IF(AM9&gt;99,199,AM9)</f>
        <v>0</v>
      </c>
      <c r="CF9" s="46">
        <f t="shared" ref="CF9:CF15" si="23">IF(AN9&gt;99,0,AN9)</f>
        <v>0</v>
      </c>
      <c r="CG9" s="46">
        <f t="shared" ref="CG9:CG15" si="24">IF(AP9&gt;99,199,AP9)</f>
        <v>0</v>
      </c>
      <c r="CH9" s="46">
        <f t="shared" ref="CH9:CH15" si="25">IF(AQ9&gt;99,0,AQ9)</f>
        <v>0</v>
      </c>
      <c r="CI9" s="46">
        <f t="shared" ref="CI9:CI15" si="26">CE9+CG9</f>
        <v>0</v>
      </c>
      <c r="CJ9" s="46">
        <f t="shared" ref="CJ9:CJ15" si="27">IF(AU9&gt;99,199,AU9)</f>
        <v>0</v>
      </c>
      <c r="CK9" s="46">
        <f t="shared" ref="CK9:CK15" si="28">IF(AV9&gt;99,0,AV9)</f>
        <v>0</v>
      </c>
      <c r="CL9" s="46">
        <f t="shared" ref="CL9:CL15" si="29">IF(AX9&gt;99,199,AX9)</f>
        <v>0</v>
      </c>
      <c r="CM9" s="46">
        <f t="shared" ref="CM9:CM15" si="30">IF(AY9&gt;99,0,AY9)</f>
        <v>0</v>
      </c>
      <c r="CN9" s="46">
        <f t="shared" ref="CN9:CN15" si="31">CJ9+CL9</f>
        <v>0</v>
      </c>
    </row>
    <row r="10" spans="1:92" x14ac:dyDescent="0.2">
      <c r="A10" s="8">
        <v>2</v>
      </c>
      <c r="B10" s="8" t="s">
        <v>308</v>
      </c>
      <c r="C10" s="8" t="s">
        <v>383</v>
      </c>
      <c r="D10" s="8" t="s">
        <v>309</v>
      </c>
      <c r="E10" s="8" t="s">
        <v>388</v>
      </c>
      <c r="F10" s="8" t="s">
        <v>156</v>
      </c>
      <c r="G10" s="97" t="s">
        <v>299</v>
      </c>
      <c r="N10" s="72">
        <v>90</v>
      </c>
      <c r="O10" s="106" t="s">
        <v>181</v>
      </c>
      <c r="V10" s="73">
        <v>99</v>
      </c>
      <c r="W10" s="97">
        <v>0</v>
      </c>
      <c r="X10" s="94">
        <v>78.39</v>
      </c>
      <c r="Z10" s="97">
        <v>0</v>
      </c>
      <c r="AA10" s="94">
        <v>31.8</v>
      </c>
      <c r="AC10" s="72">
        <v>1</v>
      </c>
      <c r="AD10" s="72">
        <v>1</v>
      </c>
      <c r="BC10" s="14">
        <f t="shared" si="0"/>
        <v>190</v>
      </c>
      <c r="BD10" s="28">
        <f>IF($O$4&gt;0,(LARGE(($N10,$V10,$AD10,$AL10,$AT10,$BB10),1)),"0")</f>
        <v>99</v>
      </c>
      <c r="BE10" s="28">
        <f t="shared" si="1"/>
        <v>91</v>
      </c>
      <c r="BK10" s="46">
        <f t="shared" si="2"/>
        <v>199</v>
      </c>
      <c r="BL10" s="46">
        <f t="shared" si="3"/>
        <v>0</v>
      </c>
      <c r="BM10" s="46">
        <f t="shared" si="4"/>
        <v>0</v>
      </c>
      <c r="BN10" s="46">
        <f t="shared" si="5"/>
        <v>0</v>
      </c>
      <c r="BO10" s="46">
        <f t="shared" si="6"/>
        <v>199</v>
      </c>
      <c r="BP10" s="46">
        <f t="shared" si="7"/>
        <v>199</v>
      </c>
      <c r="BQ10" s="46">
        <f t="shared" si="8"/>
        <v>0</v>
      </c>
      <c r="BR10" s="46">
        <f t="shared" si="9"/>
        <v>0</v>
      </c>
      <c r="BS10" s="46">
        <f t="shared" si="10"/>
        <v>0</v>
      </c>
      <c r="BT10" s="46">
        <f t="shared" si="11"/>
        <v>199</v>
      </c>
      <c r="BU10" s="46">
        <f t="shared" si="12"/>
        <v>0</v>
      </c>
      <c r="BV10" s="46">
        <f t="shared" si="13"/>
        <v>78.39</v>
      </c>
      <c r="BW10" s="46">
        <f t="shared" si="14"/>
        <v>0</v>
      </c>
      <c r="BX10" s="46">
        <f t="shared" si="15"/>
        <v>31.8</v>
      </c>
      <c r="BY10" s="46">
        <f t="shared" si="16"/>
        <v>0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415</v>
      </c>
      <c r="C11" s="8" t="s">
        <v>432</v>
      </c>
      <c r="D11" s="8" t="s">
        <v>416</v>
      </c>
      <c r="E11" s="8" t="s">
        <v>436</v>
      </c>
      <c r="F11" s="8" t="s">
        <v>417</v>
      </c>
      <c r="N11" s="72">
        <v>99</v>
      </c>
      <c r="O11" s="106">
        <v>0</v>
      </c>
      <c r="P11" s="95">
        <v>64.58</v>
      </c>
      <c r="R11" s="106">
        <v>0</v>
      </c>
      <c r="S11" s="95">
        <v>42.69</v>
      </c>
      <c r="U11" s="73">
        <v>1</v>
      </c>
      <c r="V11" s="73">
        <v>1</v>
      </c>
      <c r="AD11" s="72">
        <v>99</v>
      </c>
      <c r="BC11" s="14">
        <f t="shared" si="0"/>
        <v>199</v>
      </c>
      <c r="BD11" s="28">
        <f>IF($O$4&gt;0,(LARGE(($N11,$V11,$AD11,$AL11,$AT11,$BB11),1)),"0")</f>
        <v>99</v>
      </c>
      <c r="BE11" s="28">
        <f t="shared" si="1"/>
        <v>100</v>
      </c>
      <c r="BK11" s="46">
        <f t="shared" si="2"/>
        <v>0</v>
      </c>
      <c r="BL11" s="46">
        <f t="shared" si="3"/>
        <v>0</v>
      </c>
      <c r="BM11" s="46">
        <f t="shared" si="4"/>
        <v>0</v>
      </c>
      <c r="BN11" s="46">
        <f t="shared" si="5"/>
        <v>0</v>
      </c>
      <c r="BO11" s="46">
        <f t="shared" si="6"/>
        <v>0</v>
      </c>
      <c r="BP11" s="46">
        <f t="shared" si="7"/>
        <v>0</v>
      </c>
      <c r="BQ11" s="46">
        <f t="shared" si="8"/>
        <v>64.58</v>
      </c>
      <c r="BR11" s="46">
        <f t="shared" si="9"/>
        <v>0</v>
      </c>
      <c r="BS11" s="46">
        <f t="shared" si="10"/>
        <v>42.69</v>
      </c>
      <c r="BT11" s="46">
        <f t="shared" si="11"/>
        <v>0</v>
      </c>
      <c r="BU11" s="46">
        <f t="shared" si="12"/>
        <v>0</v>
      </c>
      <c r="BV11" s="46">
        <f t="shared" si="13"/>
        <v>0</v>
      </c>
      <c r="BW11" s="46">
        <f t="shared" si="14"/>
        <v>0</v>
      </c>
      <c r="BX11" s="46">
        <f t="shared" si="15"/>
        <v>0</v>
      </c>
      <c r="BY11" s="46">
        <f t="shared" si="16"/>
        <v>0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460</v>
      </c>
      <c r="C12" s="8" t="s">
        <v>437</v>
      </c>
      <c r="D12" s="8" t="s">
        <v>459</v>
      </c>
      <c r="E12" s="8" t="s">
        <v>388</v>
      </c>
      <c r="F12" s="8" t="s">
        <v>247</v>
      </c>
      <c r="N12" s="72">
        <v>99</v>
      </c>
      <c r="V12" s="73">
        <v>99</v>
      </c>
      <c r="W12" s="97">
        <v>0</v>
      </c>
      <c r="X12" s="94">
        <v>76.91</v>
      </c>
      <c r="Z12" s="97">
        <v>0</v>
      </c>
      <c r="AA12" s="94">
        <v>35.92</v>
      </c>
      <c r="AC12" s="72">
        <v>2</v>
      </c>
      <c r="AD12" s="72">
        <v>2</v>
      </c>
      <c r="BC12" s="14">
        <f t="shared" si="0"/>
        <v>200</v>
      </c>
      <c r="BD12" s="28">
        <f>IF($O$4&gt;0,(LARGE(($N12,$V12,$AD12,$AL12,$AT12,$BB12),1)),"0")</f>
        <v>99</v>
      </c>
      <c r="BE12" s="28">
        <f t="shared" si="1"/>
        <v>101</v>
      </c>
      <c r="BK12" s="46">
        <f t="shared" si="2"/>
        <v>0</v>
      </c>
      <c r="BL12" s="46">
        <f t="shared" si="3"/>
        <v>0</v>
      </c>
      <c r="BM12" s="46">
        <f t="shared" si="4"/>
        <v>0</v>
      </c>
      <c r="BN12" s="46">
        <f t="shared" si="5"/>
        <v>0</v>
      </c>
      <c r="BO12" s="46">
        <f t="shared" si="6"/>
        <v>0</v>
      </c>
      <c r="BP12" s="46">
        <f t="shared" si="7"/>
        <v>0</v>
      </c>
      <c r="BQ12" s="46">
        <f t="shared" si="8"/>
        <v>0</v>
      </c>
      <c r="BR12" s="46">
        <f t="shared" si="9"/>
        <v>0</v>
      </c>
      <c r="BS12" s="46">
        <f t="shared" si="10"/>
        <v>0</v>
      </c>
      <c r="BT12" s="46">
        <f t="shared" si="11"/>
        <v>0</v>
      </c>
      <c r="BU12" s="46">
        <f t="shared" si="12"/>
        <v>0</v>
      </c>
      <c r="BV12" s="46">
        <f t="shared" si="13"/>
        <v>76.91</v>
      </c>
      <c r="BW12" s="46">
        <f t="shared" si="14"/>
        <v>0</v>
      </c>
      <c r="BX12" s="46">
        <f t="shared" si="15"/>
        <v>35.92</v>
      </c>
      <c r="BY12" s="46">
        <f t="shared" si="16"/>
        <v>0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420</v>
      </c>
      <c r="C13" s="8" t="s">
        <v>437</v>
      </c>
      <c r="D13" s="8" t="s">
        <v>421</v>
      </c>
      <c r="E13" s="8" t="s">
        <v>388</v>
      </c>
      <c r="F13" s="8" t="s">
        <v>247</v>
      </c>
      <c r="N13" s="72">
        <v>99</v>
      </c>
      <c r="O13" s="106">
        <v>0</v>
      </c>
      <c r="P13" s="95">
        <v>64.02</v>
      </c>
      <c r="R13" s="106">
        <v>0</v>
      </c>
      <c r="S13" s="95">
        <v>45.64</v>
      </c>
      <c r="U13" s="73">
        <v>2</v>
      </c>
      <c r="V13" s="73">
        <v>2</v>
      </c>
      <c r="AD13" s="72">
        <v>99</v>
      </c>
      <c r="BC13" s="14">
        <f t="shared" si="0"/>
        <v>200</v>
      </c>
      <c r="BD13" s="28">
        <f>IF($O$4&gt;0,(LARGE(($N13,$V13,$AD13,$AL13,$AT13,$BB13),1)),"0")</f>
        <v>99</v>
      </c>
      <c r="BE13" s="28">
        <f t="shared" si="1"/>
        <v>101</v>
      </c>
      <c r="BK13" s="46">
        <f t="shared" si="2"/>
        <v>0</v>
      </c>
      <c r="BL13" s="46">
        <f t="shared" si="3"/>
        <v>0</v>
      </c>
      <c r="BM13" s="46">
        <f t="shared" si="4"/>
        <v>0</v>
      </c>
      <c r="BN13" s="46">
        <f t="shared" si="5"/>
        <v>0</v>
      </c>
      <c r="BO13" s="46">
        <f t="shared" si="6"/>
        <v>0</v>
      </c>
      <c r="BP13" s="46">
        <f t="shared" si="7"/>
        <v>0</v>
      </c>
      <c r="BQ13" s="46">
        <f t="shared" si="8"/>
        <v>64.02</v>
      </c>
      <c r="BR13" s="46">
        <f t="shared" si="9"/>
        <v>0</v>
      </c>
      <c r="BS13" s="46">
        <f t="shared" si="10"/>
        <v>45.64</v>
      </c>
      <c r="BT13" s="46">
        <f t="shared" si="11"/>
        <v>0</v>
      </c>
      <c r="BU13" s="46">
        <f t="shared" si="12"/>
        <v>0</v>
      </c>
      <c r="BV13" s="46">
        <f t="shared" si="13"/>
        <v>0</v>
      </c>
      <c r="BW13" s="46">
        <f t="shared" si="14"/>
        <v>0</v>
      </c>
      <c r="BX13" s="46">
        <f t="shared" si="15"/>
        <v>0</v>
      </c>
      <c r="BY13" s="46">
        <f t="shared" si="16"/>
        <v>0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422</v>
      </c>
      <c r="C14" s="8" t="s">
        <v>438</v>
      </c>
      <c r="D14" s="8" t="s">
        <v>423</v>
      </c>
      <c r="E14" s="8" t="s">
        <v>388</v>
      </c>
      <c r="F14" s="8" t="s">
        <v>424</v>
      </c>
      <c r="N14" s="72">
        <v>99</v>
      </c>
      <c r="O14" s="106">
        <v>4</v>
      </c>
      <c r="P14" s="95">
        <v>66.17</v>
      </c>
      <c r="U14" s="73">
        <v>3</v>
      </c>
      <c r="V14" s="73">
        <v>3</v>
      </c>
      <c r="AD14" s="72">
        <v>99</v>
      </c>
      <c r="BC14" s="14">
        <f t="shared" si="0"/>
        <v>201</v>
      </c>
      <c r="BD14" s="28">
        <f>IF($O$4&gt;0,(LARGE(($N14,$V14,$AD14,$AL14,$AT14,$BB14),1)),"0")</f>
        <v>99</v>
      </c>
      <c r="BE14" s="28">
        <f t="shared" si="1"/>
        <v>102</v>
      </c>
      <c r="BK14" s="46">
        <f t="shared" si="2"/>
        <v>0</v>
      </c>
      <c r="BL14" s="46">
        <f t="shared" si="3"/>
        <v>0</v>
      </c>
      <c r="BM14" s="46">
        <f t="shared" si="4"/>
        <v>0</v>
      </c>
      <c r="BN14" s="46">
        <f t="shared" si="5"/>
        <v>0</v>
      </c>
      <c r="BO14" s="46">
        <f t="shared" si="6"/>
        <v>0</v>
      </c>
      <c r="BP14" s="46">
        <f t="shared" si="7"/>
        <v>4</v>
      </c>
      <c r="BQ14" s="46">
        <f t="shared" si="8"/>
        <v>66.17</v>
      </c>
      <c r="BR14" s="46">
        <f t="shared" si="9"/>
        <v>0</v>
      </c>
      <c r="BS14" s="46">
        <f t="shared" si="10"/>
        <v>0</v>
      </c>
      <c r="BT14" s="46">
        <f t="shared" si="11"/>
        <v>4</v>
      </c>
      <c r="BU14" s="46">
        <f t="shared" si="12"/>
        <v>0</v>
      </c>
      <c r="BV14" s="46">
        <f t="shared" si="13"/>
        <v>0</v>
      </c>
      <c r="BW14" s="46">
        <f t="shared" si="14"/>
        <v>0</v>
      </c>
      <c r="BX14" s="46">
        <f t="shared" si="15"/>
        <v>0</v>
      </c>
      <c r="BY14" s="46">
        <f t="shared" si="16"/>
        <v>0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304</v>
      </c>
      <c r="C15" s="8" t="s">
        <v>385</v>
      </c>
      <c r="D15" s="8" t="s">
        <v>305</v>
      </c>
      <c r="E15" s="8" t="s">
        <v>388</v>
      </c>
      <c r="F15" s="8" t="s">
        <v>145</v>
      </c>
      <c r="N15" s="72">
        <v>99</v>
      </c>
      <c r="O15" s="106" t="s">
        <v>299</v>
      </c>
      <c r="V15" s="73">
        <v>99</v>
      </c>
      <c r="W15" s="97" t="s">
        <v>299</v>
      </c>
      <c r="AD15" s="72">
        <v>99</v>
      </c>
      <c r="BC15" s="14">
        <f t="shared" si="0"/>
        <v>297</v>
      </c>
      <c r="BD15" s="28">
        <f>IF($O$4&gt;0,(LARGE(($N15,$V15,$AD15,$AL15,$AT15,$BB15),1)),"0")</f>
        <v>99</v>
      </c>
      <c r="BE15" s="28">
        <f t="shared" si="1"/>
        <v>198</v>
      </c>
      <c r="BI15" s="114" t="s">
        <v>442</v>
      </c>
      <c r="BK15" s="46">
        <f t="shared" si="2"/>
        <v>0</v>
      </c>
      <c r="BL15" s="46">
        <f t="shared" si="3"/>
        <v>0</v>
      </c>
      <c r="BM15" s="46">
        <f t="shared" si="4"/>
        <v>0</v>
      </c>
      <c r="BN15" s="46">
        <f t="shared" si="5"/>
        <v>0</v>
      </c>
      <c r="BO15" s="46">
        <f t="shared" si="6"/>
        <v>0</v>
      </c>
      <c r="BP15" s="46">
        <f t="shared" si="7"/>
        <v>199</v>
      </c>
      <c r="BQ15" s="46">
        <f t="shared" si="8"/>
        <v>0</v>
      </c>
      <c r="BR15" s="46">
        <f t="shared" si="9"/>
        <v>0</v>
      </c>
      <c r="BS15" s="46">
        <f t="shared" si="10"/>
        <v>0</v>
      </c>
      <c r="BT15" s="46">
        <f t="shared" si="11"/>
        <v>199</v>
      </c>
      <c r="BU15" s="46">
        <f t="shared" si="12"/>
        <v>199</v>
      </c>
      <c r="BV15" s="46">
        <f t="shared" si="13"/>
        <v>0</v>
      </c>
      <c r="BW15" s="46">
        <f t="shared" si="14"/>
        <v>0</v>
      </c>
      <c r="BX15" s="46">
        <f t="shared" si="15"/>
        <v>0</v>
      </c>
      <c r="BY15" s="46">
        <f t="shared" si="16"/>
        <v>199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</sheetData>
  <sheetProtection sheet="1" objects="1" scenarios="1"/>
  <sortState ref="A9:CN15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691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0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6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8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9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0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1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2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CN9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BI16" sqref="BI16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/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55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126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/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304</v>
      </c>
      <c r="C9" s="8" t="s">
        <v>385</v>
      </c>
      <c r="D9" s="8" t="s">
        <v>305</v>
      </c>
      <c r="E9" s="8" t="s">
        <v>386</v>
      </c>
      <c r="F9" s="8" t="s">
        <v>145</v>
      </c>
      <c r="G9" s="97">
        <v>4</v>
      </c>
      <c r="H9" s="93">
        <v>62.59</v>
      </c>
      <c r="J9" s="103">
        <v>0</v>
      </c>
      <c r="K9" s="94">
        <v>36.450000000000003</v>
      </c>
      <c r="M9" s="72">
        <v>1</v>
      </c>
      <c r="N9" s="72">
        <v>1</v>
      </c>
      <c r="O9" s="106" t="s">
        <v>299</v>
      </c>
      <c r="V9" s="73">
        <v>90</v>
      </c>
      <c r="W9" s="97">
        <v>17</v>
      </c>
      <c r="X9" s="94">
        <v>96.96</v>
      </c>
      <c r="AC9" s="72">
        <v>1</v>
      </c>
      <c r="AD9" s="72">
        <v>1</v>
      </c>
      <c r="BC9" s="14">
        <f>N9+V9+AD9+AL9+AT9+BB9</f>
        <v>92</v>
      </c>
      <c r="BD9" s="28">
        <f>IF($O$4&gt;0,(LARGE(($N9,$V9,$AD9,$AL9,$AT9,$BB9),1)),"0")</f>
        <v>90</v>
      </c>
      <c r="BE9" s="28">
        <f>BC9-BD9</f>
        <v>2</v>
      </c>
      <c r="BI9" s="8" t="s">
        <v>447</v>
      </c>
      <c r="BK9" s="46">
        <f>IF(G9&gt;99,199,G9)</f>
        <v>4</v>
      </c>
      <c r="BL9" s="46">
        <f>IF(H9&gt;99,0,H9)</f>
        <v>62.59</v>
      </c>
      <c r="BM9" s="46">
        <f>IF(J9&gt;99,199,J9)</f>
        <v>0</v>
      </c>
      <c r="BN9" s="46">
        <f>IF(K9&gt;99,0,K9)</f>
        <v>36.450000000000003</v>
      </c>
      <c r="BO9" s="46">
        <f>BK9+BM9</f>
        <v>4</v>
      </c>
      <c r="BP9" s="46">
        <f>IF(O9&gt;99,199,O9)</f>
        <v>199</v>
      </c>
      <c r="BQ9" s="46">
        <f>IF(P9&gt;99,0,P9)</f>
        <v>0</v>
      </c>
      <c r="BR9" s="46">
        <f>IF(R9&gt;99,199,R9)</f>
        <v>0</v>
      </c>
      <c r="BS9" s="46">
        <f>IF(S9&gt;99,0,S9)</f>
        <v>0</v>
      </c>
      <c r="BT9" s="46">
        <f>BP9+BR9</f>
        <v>199</v>
      </c>
      <c r="BU9" s="46">
        <f>IF(W9&gt;99,199,W9)</f>
        <v>17</v>
      </c>
      <c r="BV9" s="46">
        <f>IF(X9&gt;99,0,X9)</f>
        <v>96.96</v>
      </c>
      <c r="BW9" s="46">
        <f>IF(Z9&gt;99,199,Z9)</f>
        <v>0</v>
      </c>
      <c r="BX9" s="46">
        <f>IF(AA9&gt;99,0,AA9)</f>
        <v>0</v>
      </c>
      <c r="BY9" s="46">
        <f>BU9+BW9</f>
        <v>17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</sheetData>
  <sheetProtection sheet="1" objects="1" scenarios="1"/>
  <sortState ref="A9:XFD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66">
      <formula1>"ja,nee"</formula1>
    </dataValidation>
    <dataValidation type="decimal" allowBlank="1" showInputMessage="1" showErrorMessage="1" sqref="H1:H2 K1:K2 P1:P2 S1:S2 X1:X2 AA1:AA2 AI1:AI2 AF1:AF2 AN1:AN2 AQ1:AQ2 AY1:AY2 AV1:AV2 AI9:AI65466 H9:H65466 AA9:AA65466 X9:X65466 P9:P65466 S9:S65466 K9:K65466 AF9:AF65466 AQ9:AQ65466 AN9:AN65466 AY9:AY65466 AV9:AV65466">
      <formula1>0</formula1>
      <formula2>100</formula2>
    </dataValidation>
    <dataValidation type="decimal" allowBlank="1" showInputMessage="1" showErrorMessage="1" sqref="L1:L2 I1:I2 T1:T2 Q1:Q2 AG1:AG2 AB1:AB2 Y1:Y2 AJ1:AJ2 AR1:AR2 AO1:AO2 AW1:AW2 AZ1:AZ2 L9:L65466 Y9:Y65466 T9:T65466 I9:I65466 AB9:AB65466 AG9:AG65466 Q9:Q65466 AJ9:AJ65466 AO9:AO65466 AR9:AR65466 AW9:AW65466 AZ9:AZ65466">
      <formula1>0</formula1>
      <formula2>10</formula2>
    </dataValidation>
    <dataValidation operator="lessThan" allowBlank="1" showInputMessage="1" showErrorMessage="1" sqref="O1:O2 AE1:AE2 AU1:AU2 O9:O65466 AE9:AE65466 AU9:AU65466"/>
  </dataValidations>
  <printOptions headings="1" gridLines="1"/>
  <pageMargins left="0.19685039370078741" right="0" top="0.98425196850393704" bottom="0.98425196850393704" header="0.51181102362204722" footer="0.51181102362204722"/>
  <pageSetup paperSize="9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872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2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3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4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5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6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7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8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9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0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1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2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3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4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6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7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8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9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0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">
    <pageSetUpPr fitToPage="1"/>
  </sheetPr>
  <dimension ref="A1:CN8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12" sqref="D12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/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127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64" t="s">
        <v>128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/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</sheetData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headings="1" gridLines="1"/>
  <pageMargins left="0.19685039370078741" right="0" top="0.98425196850393704" bottom="0.98425196850393704" header="0.51181102362204722" footer="0.51181102362204722"/>
  <pageSetup paperSize="9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793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4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0" r:id="rId17" name="Button 14">
              <controlPr defaultSize="0" print="0" autoFill="0" autoPict="0" macro="[0]!Sort_Punten_3">
                <anchor moveWithCells="1" sizeWithCells="1">
                  <from>
                    <xdr:col>30</xdr:col>
                    <xdr:colOff>0</xdr:colOff>
                    <xdr:row>6</xdr:row>
                    <xdr:rowOff>152400</xdr:rowOff>
                  </from>
                  <to>
                    <xdr:col>30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1" r:id="rId18" name="Button 15">
              <controlPr defaultSize="0" print="0" autoFill="0" autoPict="0" macro="[0]!Sort_Pl_Punten_5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2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3" r:id="rId20" name="Button 17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4" r:id="rId21" name="Button 18">
              <controlPr defaultSize="0" print="0" autoFill="0" autoPict="0" macro="[0]!Sort_Punten_5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5" r:id="rId22" name="Button 19">
              <controlPr defaultSize="0" print="0" autoFill="0" autoPict="0" macro="[0]!Sort_Punten_6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6" r:id="rId23" name="Button 20">
              <controlPr defaultSize="0" print="0" autoFill="0" autoPict="0" macro="[0]!Sort_Pl_Punten_6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K5"/>
  <sheetViews>
    <sheetView workbookViewId="0">
      <selection activeCell="G31" sqref="G31"/>
    </sheetView>
  </sheetViews>
  <sheetFormatPr defaultRowHeight="12.75" x14ac:dyDescent="0.2"/>
  <cols>
    <col min="1" max="1" width="6.85546875" style="1" bestFit="1" customWidth="1"/>
    <col min="2" max="2" width="10" style="1" customWidth="1"/>
    <col min="3" max="3" width="28.140625" style="1" customWidth="1"/>
    <col min="4" max="4" width="26.7109375" style="1" customWidth="1"/>
    <col min="5" max="5" width="7.85546875" style="1" bestFit="1" customWidth="1"/>
    <col min="6" max="6" width="4.140625" style="1" bestFit="1" customWidth="1"/>
    <col min="7" max="7" width="23.28515625" style="1" customWidth="1"/>
    <col min="8" max="8" width="8.7109375" style="1" customWidth="1"/>
    <col min="9" max="9" width="7.85546875" style="20" customWidth="1"/>
    <col min="10" max="10" width="7.5703125" style="1" customWidth="1"/>
    <col min="11" max="11" width="13.42578125" style="1" customWidth="1"/>
  </cols>
  <sheetData>
    <row r="1" spans="1:11" x14ac:dyDescent="0.2">
      <c r="A1" s="146" t="s">
        <v>29</v>
      </c>
      <c r="B1" s="147"/>
      <c r="C1" s="147"/>
      <c r="D1" s="147"/>
      <c r="E1" s="147"/>
      <c r="F1" s="147"/>
      <c r="G1" s="148"/>
      <c r="H1" s="115"/>
      <c r="I1" s="117"/>
      <c r="J1" s="21"/>
      <c r="K1" s="21"/>
    </row>
    <row r="2" spans="1:11" hidden="1" x14ac:dyDescent="0.2">
      <c r="A2" s="14"/>
      <c r="B2" s="14"/>
      <c r="C2" s="14"/>
      <c r="D2" s="14"/>
      <c r="E2" s="14"/>
      <c r="F2" s="14"/>
      <c r="G2" s="8"/>
      <c r="H2" s="8"/>
      <c r="I2" s="18"/>
      <c r="J2" s="14"/>
      <c r="K2" s="14"/>
    </row>
    <row r="3" spans="1:11" ht="25.5" customHeight="1" x14ac:dyDescent="0.2">
      <c r="A3" s="9" t="s">
        <v>8</v>
      </c>
      <c r="B3" s="177" t="s">
        <v>135</v>
      </c>
      <c r="C3" s="178"/>
      <c r="D3" s="22"/>
      <c r="E3" s="179"/>
      <c r="F3" s="179"/>
      <c r="G3" s="15"/>
      <c r="H3" s="180" t="s">
        <v>32</v>
      </c>
      <c r="I3" s="181"/>
      <c r="J3" s="23">
        <v>1</v>
      </c>
      <c r="K3" s="17"/>
    </row>
    <row r="4" spans="1:11" ht="25.5" x14ac:dyDescent="0.2">
      <c r="A4" s="3" t="s">
        <v>20</v>
      </c>
      <c r="B4" s="3" t="s">
        <v>6</v>
      </c>
      <c r="C4" s="3" t="s">
        <v>0</v>
      </c>
      <c r="D4" s="3" t="s">
        <v>1</v>
      </c>
      <c r="E4" s="3" t="s">
        <v>21</v>
      </c>
      <c r="F4" s="3" t="s">
        <v>23</v>
      </c>
      <c r="G4" s="3" t="s">
        <v>24</v>
      </c>
      <c r="H4" s="16" t="s">
        <v>30</v>
      </c>
      <c r="I4" s="19"/>
      <c r="J4" s="10" t="s">
        <v>31</v>
      </c>
      <c r="K4" s="3" t="s">
        <v>25</v>
      </c>
    </row>
    <row r="5" spans="1:11" x14ac:dyDescent="0.2">
      <c r="A5" s="6"/>
      <c r="B5" s="6"/>
      <c r="C5" s="6"/>
      <c r="D5" s="6"/>
      <c r="E5" s="6"/>
      <c r="F5" s="6"/>
    </row>
  </sheetData>
  <sheetProtection sheet="1" objects="1" scenarios="1"/>
  <mergeCells count="5">
    <mergeCell ref="B3:C3"/>
    <mergeCell ref="E3:F3"/>
    <mergeCell ref="H3:I3"/>
    <mergeCell ref="A1:G1"/>
    <mergeCell ref="H1:I1"/>
  </mergeCells>
  <phoneticPr fontId="0" type="noConversion"/>
  <dataValidations count="1">
    <dataValidation type="whole" operator="lessThan" allowBlank="1" showInputMessage="1" showErrorMessage="1" sqref="J3">
      <formula1>99</formula1>
    </dataValidation>
  </dataValidations>
  <printOptions gridLines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Button 1">
              <controlPr defaultSize="0" print="0" autoFill="0" autoPict="0" macro="[0]!Kampioenen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3</xdr:col>
                    <xdr:colOff>1771650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A1:N8"/>
  <sheetViews>
    <sheetView workbookViewId="0">
      <pane ySplit="8" topLeftCell="A15" activePane="bottomLeft" state="frozen"/>
      <selection pane="bottomLeft" activeCell="H45" sqref="H45"/>
    </sheetView>
  </sheetViews>
  <sheetFormatPr defaultRowHeight="12.75" x14ac:dyDescent="0.2"/>
  <cols>
    <col min="1" max="1" width="5.7109375" style="8" customWidth="1"/>
    <col min="2" max="2" width="10.7109375" style="8" customWidth="1"/>
    <col min="3" max="3" width="27.7109375" style="8" customWidth="1"/>
    <col min="4" max="4" width="19.7109375" style="8" customWidth="1"/>
    <col min="5" max="5" width="6.7109375" style="8" customWidth="1"/>
    <col min="6" max="6" width="4.7109375" style="8" customWidth="1"/>
    <col min="7" max="8" width="19.7109375" style="8" customWidth="1"/>
    <col min="9" max="9" width="4.7109375" style="8" hidden="1" customWidth="1"/>
    <col min="10" max="10" width="4.7109375" style="70" hidden="1" customWidth="1"/>
    <col min="11" max="13" width="4.7109375" style="8" hidden="1" customWidth="1"/>
    <col min="14" max="14" width="4.5703125" style="8" customWidth="1"/>
    <col min="15" max="15" width="4.5703125" customWidth="1"/>
    <col min="16" max="16" width="6" customWidth="1"/>
    <col min="17" max="17" width="5.5703125" customWidth="1"/>
    <col min="18" max="18" width="6" customWidth="1"/>
  </cols>
  <sheetData>
    <row r="1" spans="1:14" s="46" customFormat="1" x14ac:dyDescent="0.2">
      <c r="A1" s="146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39"/>
      <c r="N1" s="42"/>
    </row>
    <row r="2" spans="1:14" s="46" customFormat="1" ht="12.75" hidden="1" customHeight="1" x14ac:dyDescent="0.2">
      <c r="A2" s="47"/>
      <c r="B2" s="48"/>
      <c r="C2" s="48">
        <v>9</v>
      </c>
      <c r="D2" s="12">
        <f>FLOOR((C2+3)/4,1)</f>
        <v>3</v>
      </c>
      <c r="E2" s="48"/>
      <c r="F2" s="48"/>
      <c r="G2" s="48"/>
      <c r="H2" s="48">
        <v>192</v>
      </c>
      <c r="I2" s="49">
        <v>190</v>
      </c>
      <c r="J2" s="67">
        <f>H2+I2</f>
        <v>382</v>
      </c>
      <c r="K2" s="49"/>
      <c r="L2" s="49"/>
      <c r="M2" s="49"/>
      <c r="N2" s="50"/>
    </row>
    <row r="3" spans="1:14" s="46" customFormat="1" x14ac:dyDescent="0.2">
      <c r="A3" s="40" t="s">
        <v>8</v>
      </c>
      <c r="B3" s="41"/>
      <c r="C3" s="149" t="str">
        <f>Instellingen!B3</f>
        <v>Kring NVF</v>
      </c>
      <c r="D3" s="151"/>
      <c r="E3" s="115" t="s">
        <v>64</v>
      </c>
      <c r="F3" s="116"/>
      <c r="G3" s="117"/>
      <c r="H3" s="152">
        <v>2</v>
      </c>
      <c r="I3" s="153"/>
      <c r="J3" s="153"/>
      <c r="K3" s="153"/>
      <c r="L3" s="153"/>
      <c r="M3" s="153"/>
      <c r="N3" s="154"/>
    </row>
    <row r="4" spans="1:14" s="46" customFormat="1" hidden="1" x14ac:dyDescent="0.2">
      <c r="A4" s="51"/>
      <c r="B4" s="52"/>
      <c r="C4" s="53"/>
      <c r="D4" s="54"/>
      <c r="E4" s="54"/>
      <c r="F4" s="55"/>
      <c r="G4" s="56"/>
      <c r="H4" s="57"/>
      <c r="I4" s="57"/>
      <c r="J4" s="68"/>
      <c r="K4" s="57"/>
      <c r="L4" s="57"/>
      <c r="M4" s="58"/>
      <c r="N4" s="59"/>
    </row>
    <row r="5" spans="1:14" s="46" customFormat="1" hidden="1" x14ac:dyDescent="0.2">
      <c r="A5" s="60"/>
      <c r="B5" s="61"/>
      <c r="C5" s="62"/>
      <c r="D5" s="63"/>
      <c r="E5" s="63"/>
      <c r="F5" s="64"/>
      <c r="G5" s="60"/>
      <c r="H5" s="65"/>
      <c r="I5" s="65"/>
      <c r="J5" s="69"/>
      <c r="K5" s="65"/>
      <c r="L5" s="65"/>
      <c r="M5" s="58"/>
      <c r="N5" s="59"/>
    </row>
    <row r="6" spans="1:14" s="46" customFormat="1" ht="12.75" customHeight="1" x14ac:dyDescent="0.2">
      <c r="A6" s="182" t="s">
        <v>122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</row>
    <row r="7" spans="1:14" s="46" customFormat="1" ht="12.75" customHeight="1" x14ac:dyDescent="0.2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65</v>
      </c>
      <c r="F8" s="2" t="s">
        <v>2</v>
      </c>
      <c r="G8" s="2" t="s">
        <v>3</v>
      </c>
      <c r="H8" s="10" t="s">
        <v>66</v>
      </c>
      <c r="I8" s="10" t="s">
        <v>67</v>
      </c>
      <c r="J8" s="25" t="s">
        <v>68</v>
      </c>
      <c r="K8" s="10"/>
      <c r="L8" s="10"/>
      <c r="M8" s="2"/>
      <c r="N8" s="66" t="s">
        <v>5</v>
      </c>
    </row>
  </sheetData>
  <sortState ref="A10:XFD125">
    <sortCondition ref="D10"/>
    <sortCondition ref="C10"/>
    <sortCondition ref="B10"/>
  </sortState>
  <mergeCells count="5">
    <mergeCell ref="A6:N7"/>
    <mergeCell ref="A1:L1"/>
    <mergeCell ref="C3:D3"/>
    <mergeCell ref="E3:G3"/>
    <mergeCell ref="H3:N3"/>
  </mergeCells>
  <phoneticPr fontId="0" type="noConversion"/>
  <dataValidations count="3">
    <dataValidation operator="lessThan" allowBlank="1" showInputMessage="1" showErrorMessage="1" error="De waarde is maximaal 500" sqref="H8"/>
    <dataValidation type="whole" allowBlank="1" showInputMessage="1" showErrorMessage="1" error="Het minimum is 1 en het maximum is 6" prompt="Hier wordt bedoeld van welke wedstrijd of proef de winnaars moeten worden opgebouwd voor onder andere de prijsuitreiking." sqref="H3:N3">
      <formula1>1</formula1>
      <formula2>6</formula2>
    </dataValidation>
    <dataValidation type="whole" operator="lessThan" allowBlank="1" showInputMessage="1" showErrorMessage="1" error="De waarde is maximaal 500" sqref="H9:I57558">
      <formula1>500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Button 1">
              <controlPr defaultSize="0" print="0" autoFill="0" autoPict="0" macro="[0]!Winnaars">
                <anchor moveWithCells="1" sizeWithCells="1">
                  <from>
                    <xdr:col>0</xdr:col>
                    <xdr:colOff>47625</xdr:colOff>
                    <xdr:row>5</xdr:row>
                    <xdr:rowOff>19050</xdr:rowOff>
                  </from>
                  <to>
                    <xdr:col>2</xdr:col>
                    <xdr:colOff>1143000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Button 2">
              <controlPr defaultSize="0" print="0" autoFill="0" autoPict="0" macro="[0]!Dubbele_Combinaties">
                <anchor moveWithCells="1" sizeWithCells="1">
                  <from>
                    <xdr:col>2</xdr:col>
                    <xdr:colOff>1162050</xdr:colOff>
                    <xdr:row>5</xdr:row>
                    <xdr:rowOff>19050</xdr:rowOff>
                  </from>
                  <to>
                    <xdr:col>3</xdr:col>
                    <xdr:colOff>790575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Button 3">
              <controlPr defaultSize="0" print="0" autoFill="0" autoPict="0" macro="[0]!Importeren_Gegevens">
                <anchor moveWithCells="1" sizeWithCells="1">
                  <from>
                    <xdr:col>3</xdr:col>
                    <xdr:colOff>819150</xdr:colOff>
                    <xdr:row>5</xdr:row>
                    <xdr:rowOff>19050</xdr:rowOff>
                  </from>
                  <to>
                    <xdr:col>6</xdr:col>
                    <xdr:colOff>219075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Button 4">
              <controlPr defaultSize="0" print="0" autoFill="0" autoPict="0" macro="[0]!Import_Verwerken">
                <anchor moveWithCells="1" sizeWithCells="1">
                  <from>
                    <xdr:col>6</xdr:col>
                    <xdr:colOff>247650</xdr:colOff>
                    <xdr:row>5</xdr:row>
                    <xdr:rowOff>19050</xdr:rowOff>
                  </from>
                  <to>
                    <xdr:col>8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fitToPage="1"/>
  </sheetPr>
  <dimension ref="A1:D45"/>
  <sheetViews>
    <sheetView workbookViewId="0">
      <pane ySplit="2" topLeftCell="A3" activePane="bottomLeft" state="frozen"/>
      <selection pane="bottomLeft" activeCell="C44" sqref="C44"/>
    </sheetView>
  </sheetViews>
  <sheetFormatPr defaultRowHeight="12.75" x14ac:dyDescent="0.2"/>
  <cols>
    <col min="1" max="1" width="36.5703125" bestFit="1" customWidth="1"/>
    <col min="2" max="2" width="37" customWidth="1"/>
    <col min="3" max="3" width="46.42578125" customWidth="1"/>
    <col min="4" max="4" width="15.85546875" customWidth="1"/>
  </cols>
  <sheetData>
    <row r="1" spans="1:4" x14ac:dyDescent="0.2">
      <c r="A1" s="29"/>
      <c r="B1" s="30" t="s">
        <v>39</v>
      </c>
      <c r="C1" s="30" t="s">
        <v>25</v>
      </c>
      <c r="D1" s="83"/>
    </row>
    <row r="2" spans="1:4" x14ac:dyDescent="0.2">
      <c r="A2" s="31" t="s">
        <v>40</v>
      </c>
      <c r="B2" s="3"/>
      <c r="C2" s="3"/>
      <c r="D2" s="84"/>
    </row>
    <row r="3" spans="1:4" x14ac:dyDescent="0.2">
      <c r="A3" s="32" t="s">
        <v>41</v>
      </c>
      <c r="B3" s="113" t="s">
        <v>135</v>
      </c>
      <c r="C3" s="33"/>
      <c r="D3" s="36"/>
    </row>
    <row r="4" spans="1:4" x14ac:dyDescent="0.2">
      <c r="A4" s="34" t="s">
        <v>42</v>
      </c>
      <c r="B4" s="35">
        <v>1</v>
      </c>
      <c r="C4" s="36" t="s">
        <v>43</v>
      </c>
      <c r="D4" s="36"/>
    </row>
    <row r="5" spans="1:4" x14ac:dyDescent="0.2">
      <c r="A5" s="34" t="s">
        <v>11</v>
      </c>
      <c r="B5" s="35">
        <v>99</v>
      </c>
      <c r="C5" s="36"/>
      <c r="D5" s="36"/>
    </row>
    <row r="6" spans="1:4" x14ac:dyDescent="0.2">
      <c r="A6" s="34" t="s">
        <v>44</v>
      </c>
      <c r="B6" s="35">
        <v>3</v>
      </c>
      <c r="C6" s="36"/>
      <c r="D6" s="36"/>
    </row>
    <row r="7" spans="1:4" x14ac:dyDescent="0.2">
      <c r="A7" s="34" t="s">
        <v>35</v>
      </c>
      <c r="B7" s="35">
        <v>1</v>
      </c>
      <c r="C7" s="36"/>
      <c r="D7" s="36"/>
    </row>
    <row r="8" spans="1:4" hidden="1" x14ac:dyDescent="0.2">
      <c r="A8" s="33"/>
      <c r="B8" s="35"/>
      <c r="C8" s="36"/>
      <c r="D8" s="36"/>
    </row>
    <row r="9" spans="1:4" hidden="1" x14ac:dyDescent="0.2">
      <c r="A9" s="33"/>
      <c r="B9" s="34"/>
      <c r="C9" s="36"/>
      <c r="D9" s="36"/>
    </row>
    <row r="10" spans="1:4" x14ac:dyDescent="0.2">
      <c r="A10" s="71" t="s">
        <v>69</v>
      </c>
      <c r="B10" s="35">
        <v>90</v>
      </c>
      <c r="C10" s="36" t="s">
        <v>70</v>
      </c>
      <c r="D10" s="36"/>
    </row>
    <row r="11" spans="1:4" hidden="1" x14ac:dyDescent="0.2">
      <c r="A11" s="33"/>
      <c r="B11" s="35"/>
      <c r="C11" s="36"/>
      <c r="D11" s="36"/>
    </row>
    <row r="12" spans="1:4" hidden="1" x14ac:dyDescent="0.2">
      <c r="A12" s="33"/>
      <c r="B12" s="35"/>
      <c r="C12" s="36"/>
      <c r="D12" s="36"/>
    </row>
    <row r="13" spans="1:4" x14ac:dyDescent="0.2">
      <c r="A13" s="33" t="s">
        <v>72</v>
      </c>
      <c r="B13" s="35"/>
      <c r="C13" s="36" t="s">
        <v>74</v>
      </c>
      <c r="D13" s="36"/>
    </row>
    <row r="14" spans="1:4" x14ac:dyDescent="0.2">
      <c r="A14" s="110" t="s">
        <v>129</v>
      </c>
      <c r="B14" s="35" t="s">
        <v>133</v>
      </c>
      <c r="C14" s="75"/>
      <c r="D14" s="36"/>
    </row>
    <row r="15" spans="1:4" hidden="1" x14ac:dyDescent="0.2">
      <c r="A15" s="110" t="s">
        <v>131</v>
      </c>
      <c r="B15" s="34"/>
      <c r="C15" s="36"/>
      <c r="D15" s="36"/>
    </row>
    <row r="16" spans="1:4" hidden="1" x14ac:dyDescent="0.2">
      <c r="A16" s="110" t="s">
        <v>132</v>
      </c>
      <c r="B16" s="34"/>
      <c r="C16" s="36"/>
      <c r="D16" s="36"/>
    </row>
    <row r="17" spans="1:4" x14ac:dyDescent="0.2">
      <c r="A17" s="110" t="s">
        <v>130</v>
      </c>
      <c r="B17" s="35" t="s">
        <v>133</v>
      </c>
      <c r="C17" s="36"/>
      <c r="D17" s="36"/>
    </row>
    <row r="18" spans="1:4" hidden="1" x14ac:dyDescent="0.2">
      <c r="A18" s="110" t="s">
        <v>132</v>
      </c>
      <c r="B18" s="34"/>
      <c r="C18" s="36"/>
      <c r="D18" s="36"/>
    </row>
    <row r="19" spans="1:4" x14ac:dyDescent="0.2">
      <c r="A19" s="4"/>
      <c r="B19" s="4"/>
    </row>
    <row r="20" spans="1:4" hidden="1" x14ac:dyDescent="0.2">
      <c r="A20" s="4"/>
      <c r="B20" s="4"/>
    </row>
    <row r="21" spans="1:4" hidden="1" x14ac:dyDescent="0.2">
      <c r="A21" s="4"/>
      <c r="B21" s="4"/>
    </row>
    <row r="22" spans="1:4" hidden="1" x14ac:dyDescent="0.2">
      <c r="A22" s="4"/>
      <c r="B22" s="4"/>
    </row>
    <row r="23" spans="1:4" ht="38.25" x14ac:dyDescent="0.2">
      <c r="A23" s="30" t="s">
        <v>71</v>
      </c>
      <c r="B23" s="3"/>
      <c r="C23" s="10" t="s">
        <v>45</v>
      </c>
      <c r="D23" s="3"/>
    </row>
    <row r="24" spans="1:4" hidden="1" x14ac:dyDescent="0.2">
      <c r="A24" s="34" t="s">
        <v>46</v>
      </c>
      <c r="B24" s="34">
        <v>1</v>
      </c>
      <c r="C24" s="36" t="s">
        <v>47</v>
      </c>
    </row>
    <row r="25" spans="1:4" x14ac:dyDescent="0.2">
      <c r="A25" s="34" t="s">
        <v>109</v>
      </c>
      <c r="B25" s="35"/>
      <c r="C25" s="36"/>
    </row>
    <row r="26" spans="1:4" x14ac:dyDescent="0.2">
      <c r="A26" s="34" t="s">
        <v>110</v>
      </c>
      <c r="B26" s="35"/>
      <c r="C26" s="36"/>
    </row>
    <row r="27" spans="1:4" x14ac:dyDescent="0.2">
      <c r="A27" s="34" t="s">
        <v>48</v>
      </c>
      <c r="B27" s="35"/>
      <c r="C27" s="36"/>
      <c r="D27" s="36"/>
    </row>
    <row r="28" spans="1:4" x14ac:dyDescent="0.2">
      <c r="A28" s="34" t="s">
        <v>49</v>
      </c>
      <c r="B28" s="35">
        <v>2</v>
      </c>
      <c r="C28" s="36"/>
      <c r="D28" s="36"/>
    </row>
    <row r="29" spans="1:4" x14ac:dyDescent="0.2">
      <c r="A29" s="34" t="s">
        <v>50</v>
      </c>
      <c r="B29" s="35"/>
      <c r="C29" s="36"/>
      <c r="D29" s="36"/>
    </row>
    <row r="30" spans="1:4" x14ac:dyDescent="0.2">
      <c r="A30" s="34" t="s">
        <v>51</v>
      </c>
      <c r="B30" s="35"/>
      <c r="C30" s="36"/>
      <c r="D30" s="36"/>
    </row>
    <row r="31" spans="1:4" x14ac:dyDescent="0.2">
      <c r="A31" s="34" t="s">
        <v>52</v>
      </c>
      <c r="B31" s="35">
        <v>3</v>
      </c>
      <c r="C31" s="36"/>
      <c r="D31" s="36"/>
    </row>
    <row r="32" spans="1:4" x14ac:dyDescent="0.2">
      <c r="A32" s="34"/>
      <c r="B32" s="35"/>
      <c r="C32" s="36"/>
      <c r="D32" s="36"/>
    </row>
    <row r="33" spans="1:4" x14ac:dyDescent="0.2">
      <c r="A33" s="34"/>
      <c r="B33" s="35"/>
      <c r="C33" s="36"/>
      <c r="D33" s="36"/>
    </row>
    <row r="34" spans="1:4" x14ac:dyDescent="0.2">
      <c r="A34" s="4"/>
      <c r="B34" s="4"/>
      <c r="C34" s="4"/>
    </row>
    <row r="35" spans="1:4" hidden="1" x14ac:dyDescent="0.2">
      <c r="A35" s="4"/>
      <c r="B35" s="4"/>
      <c r="C35" s="4"/>
    </row>
    <row r="36" spans="1:4" hidden="1" x14ac:dyDescent="0.2">
      <c r="A36" s="4"/>
      <c r="B36" s="4"/>
      <c r="C36" s="4"/>
    </row>
    <row r="37" spans="1:4" hidden="1" x14ac:dyDescent="0.2">
      <c r="A37" s="4"/>
      <c r="B37" s="4"/>
      <c r="C37" s="4"/>
    </row>
    <row r="38" spans="1:4" hidden="1" x14ac:dyDescent="0.2">
      <c r="A38" s="4"/>
      <c r="B38" s="4"/>
      <c r="C38" s="4"/>
    </row>
    <row r="39" spans="1:4" x14ac:dyDescent="0.2">
      <c r="A39" s="3" t="s">
        <v>56</v>
      </c>
      <c r="B39" s="3" t="s">
        <v>57</v>
      </c>
      <c r="C39" s="3" t="s">
        <v>58</v>
      </c>
      <c r="D39" s="82" t="s">
        <v>76</v>
      </c>
    </row>
    <row r="40" spans="1:4" x14ac:dyDescent="0.2">
      <c r="A40" s="34" t="s">
        <v>59</v>
      </c>
      <c r="B40" s="87" t="s">
        <v>136</v>
      </c>
      <c r="C40" s="88" t="s">
        <v>141</v>
      </c>
      <c r="D40" s="35" t="s">
        <v>105</v>
      </c>
    </row>
    <row r="41" spans="1:4" x14ac:dyDescent="0.2">
      <c r="A41" s="34" t="s">
        <v>60</v>
      </c>
      <c r="B41" s="87" t="s">
        <v>137</v>
      </c>
      <c r="C41" s="88" t="s">
        <v>138</v>
      </c>
      <c r="D41" s="35" t="s">
        <v>105</v>
      </c>
    </row>
    <row r="42" spans="1:4" x14ac:dyDescent="0.2">
      <c r="A42" s="33" t="s">
        <v>61</v>
      </c>
      <c r="B42" s="87" t="s">
        <v>140</v>
      </c>
      <c r="C42" s="88" t="s">
        <v>139</v>
      </c>
      <c r="D42" s="35" t="s">
        <v>105</v>
      </c>
    </row>
    <row r="43" spans="1:4" x14ac:dyDescent="0.2">
      <c r="A43" s="33" t="s">
        <v>62</v>
      </c>
      <c r="B43" s="37" t="s">
        <v>123</v>
      </c>
      <c r="C43" s="38" t="s">
        <v>123</v>
      </c>
      <c r="D43" s="35" t="s">
        <v>105</v>
      </c>
    </row>
    <row r="44" spans="1:4" x14ac:dyDescent="0.2">
      <c r="A44" s="33" t="s">
        <v>107</v>
      </c>
      <c r="B44" s="37" t="s">
        <v>123</v>
      </c>
      <c r="C44" s="88" t="s">
        <v>123</v>
      </c>
      <c r="D44" s="35" t="s">
        <v>105</v>
      </c>
    </row>
    <row r="45" spans="1:4" x14ac:dyDescent="0.2">
      <c r="A45" s="33" t="s">
        <v>108</v>
      </c>
      <c r="B45" s="37" t="s">
        <v>123</v>
      </c>
      <c r="C45" s="38" t="s">
        <v>123</v>
      </c>
      <c r="D45" s="35" t="s">
        <v>105</v>
      </c>
    </row>
  </sheetData>
  <sheetProtection password="C736" sheet="1"/>
  <phoneticPr fontId="0" type="noConversion"/>
  <dataValidations count="14">
    <dataValidation type="whole" allowBlank="1" showInputMessage="1" showErrorMessage="1" sqref="B9 B15:B16 B18">
      <formula1>1</formula1>
      <formula2>2</formula2>
    </dataValidation>
    <dataValidation type="whole" showInputMessage="1" showErrorMessage="1" error="Er moet een waarde ingevoerd worden." sqref="B6">
      <formula1>2</formula1>
      <formula2>6</formula2>
    </dataValidation>
    <dataValidation type="whole" allowBlank="1" showInputMessage="1" showErrorMessage="1" sqref="B19:B22">
      <formula1>2</formula1>
      <formula2>3</formula2>
    </dataValidation>
    <dataValidation type="whole" allowBlank="1" showInputMessage="1" showErrorMessage="1" sqref="B32:B33">
      <formula1>2</formula1>
      <formula2>8</formula2>
    </dataValidation>
    <dataValidation type="whole" showInputMessage="1" showErrorMessage="1" error="Er moet een waarde ingevoerd worden." sqref="B5">
      <formula1>1</formula1>
      <formula2>999</formula2>
    </dataValidation>
    <dataValidation type="whole" showInputMessage="1" showErrorMessage="1" error="Er moet een waarde ingevoerd worden." sqref="B8 B4">
      <formula1>1</formula1>
      <formula2>2</formula2>
    </dataValidation>
    <dataValidation type="whole" showInputMessage="1" showErrorMessage="1" error="De waarde kan zijn 0 of 1." sqref="B7">
      <formula1>0</formula1>
      <formula2>2</formula2>
    </dataValidation>
    <dataValidation type="textLength" showInputMessage="1" showErrorMessage="1" error="Er moet een tekst worden ingevoerd." sqref="B3">
      <formula1>1</formula1>
      <formula2>60</formula2>
    </dataValidation>
    <dataValidation type="whole" allowBlank="1" showInputMessage="1" showErrorMessage="1" error="Er moet een waarde ingevoerd worden van 1 t/m 999 of blanko." sqref="B10 B12">
      <formula1>1</formula1>
      <formula2>999</formula2>
    </dataValidation>
    <dataValidation type="whole" allowBlank="1" showInputMessage="1" showErrorMessage="1" error="De minimale waarde is 2 de maximale is 8" sqref="B27:B31">
      <formula1>2</formula1>
      <formula2>8</formula2>
    </dataValidation>
    <dataValidation type="list" allowBlank="1" showInputMessage="1" showErrorMessage="1" sqref="B13">
      <formula1>"Aanmelden,Afmelden"</formula1>
    </dataValidation>
    <dataValidation type="whole" allowBlank="1" showInputMessage="1" showErrorMessage="1" error="Er moet een waarde ingevoerd worden van 2 t/m 4 of blanko." prompt="Indien hier een aantal wordt ingevoerd dan worden bij een lager aantal starts per combinatie de plaatsingspunten gezet op het aantal wat vermeld staat bij Plaatsingspunten te weinig starts." sqref="B11">
      <formula1>2</formula1>
      <formula2>4</formula2>
    </dataValidation>
    <dataValidation type="list" allowBlank="1" showInputMessage="1" showErrorMessage="1" sqref="B14 B17">
      <formula1>"Ja,Nee"</formula1>
    </dataValidation>
    <dataValidation type="list" allowBlank="1" showInputMessage="1" showErrorMessage="1" sqref="D40:D45">
      <formula1>"1: fouten barrage, 2: totaal fouten"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74" r:id="rId4" name="Button 22">
              <controlPr defaultSize="0" print="0" autoFill="0" autoPict="0" macro="[0]!verbergen_Tab">
                <anchor moveWithCells="1" sizeWithCells="1">
                  <from>
                    <xdr:col>2</xdr:col>
                    <xdr:colOff>161925</xdr:colOff>
                    <xdr:row>13</xdr:row>
                    <xdr:rowOff>38100</xdr:rowOff>
                  </from>
                  <to>
                    <xdr:col>2</xdr:col>
                    <xdr:colOff>3028950</xdr:colOff>
                    <xdr:row>16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H68"/>
  <sheetViews>
    <sheetView workbookViewId="0">
      <pane ySplit="4" topLeftCell="A5" activePane="bottomLeft" state="frozen"/>
      <selection pane="bottomLeft" activeCell="H68" sqref="H68"/>
    </sheetView>
  </sheetViews>
  <sheetFormatPr defaultRowHeight="12.75" x14ac:dyDescent="0.2"/>
  <cols>
    <col min="1" max="1" width="8" style="1" customWidth="1"/>
    <col min="2" max="2" width="10" style="1" customWidth="1"/>
    <col min="3" max="3" width="28.140625" style="1" customWidth="1"/>
    <col min="4" max="4" width="31.28515625" style="1" customWidth="1"/>
    <col min="5" max="5" width="6.7109375" style="1" bestFit="1" customWidth="1"/>
    <col min="6" max="6" width="4.140625" style="1" bestFit="1" customWidth="1"/>
    <col min="7" max="7" width="23.28515625" style="1" customWidth="1"/>
    <col min="8" max="8" width="30.42578125" style="1" customWidth="1"/>
  </cols>
  <sheetData>
    <row r="1" spans="1:8" x14ac:dyDescent="0.2">
      <c r="A1" s="190" t="s">
        <v>19</v>
      </c>
      <c r="B1" s="191"/>
      <c r="C1" s="191"/>
      <c r="D1" s="191"/>
      <c r="E1" s="191"/>
      <c r="F1" s="191"/>
      <c r="G1" s="191"/>
      <c r="H1" s="192"/>
    </row>
    <row r="2" spans="1:8" hidden="1" x14ac:dyDescent="0.2">
      <c r="A2" s="8"/>
      <c r="B2" s="8"/>
      <c r="C2" s="8"/>
      <c r="D2" s="8"/>
      <c r="E2" s="8"/>
      <c r="F2" s="8"/>
      <c r="G2" s="8"/>
      <c r="H2" s="8"/>
    </row>
    <row r="3" spans="1:8" ht="25.5" customHeight="1" x14ac:dyDescent="0.2">
      <c r="A3" s="9" t="s">
        <v>8</v>
      </c>
      <c r="B3" s="188" t="s">
        <v>135</v>
      </c>
      <c r="C3" s="189"/>
      <c r="D3" s="189"/>
      <c r="E3" s="193" t="s">
        <v>134</v>
      </c>
      <c r="F3" s="194"/>
      <c r="G3" s="112" t="s">
        <v>33</v>
      </c>
      <c r="H3" s="111"/>
    </row>
    <row r="4" spans="1:8" x14ac:dyDescent="0.2">
      <c r="A4" s="3" t="s">
        <v>20</v>
      </c>
      <c r="B4" s="3" t="s">
        <v>6</v>
      </c>
      <c r="C4" s="3" t="s">
        <v>0</v>
      </c>
      <c r="D4" s="3" t="s">
        <v>1</v>
      </c>
      <c r="E4" s="3" t="s">
        <v>21</v>
      </c>
      <c r="F4" s="3" t="s">
        <v>23</v>
      </c>
      <c r="G4" s="3" t="s">
        <v>24</v>
      </c>
      <c r="H4" s="3" t="s">
        <v>25</v>
      </c>
    </row>
    <row r="5" spans="1:8" x14ac:dyDescent="0.2">
      <c r="A5" s="6"/>
      <c r="B5" s="6"/>
      <c r="C5" s="6"/>
      <c r="D5" s="6"/>
      <c r="E5" s="6"/>
      <c r="F5" s="6"/>
    </row>
    <row r="6" spans="1:8" x14ac:dyDescent="0.2">
      <c r="C6" s="1" t="s">
        <v>473</v>
      </c>
      <c r="D6" s="1" t="s">
        <v>481</v>
      </c>
    </row>
    <row r="7" spans="1:8" x14ac:dyDescent="0.2">
      <c r="A7" s="1">
        <v>1</v>
      </c>
      <c r="B7" s="1" t="s">
        <v>146</v>
      </c>
      <c r="C7" s="1" t="s">
        <v>311</v>
      </c>
      <c r="D7" s="1" t="s">
        <v>147</v>
      </c>
      <c r="E7" s="1" t="s">
        <v>26</v>
      </c>
      <c r="F7" s="1" t="s">
        <v>26</v>
      </c>
      <c r="G7" s="1" t="s">
        <v>148</v>
      </c>
      <c r="H7" s="1" t="s">
        <v>447</v>
      </c>
    </row>
    <row r="8" spans="1:8" x14ac:dyDescent="0.2">
      <c r="A8" s="1">
        <v>2</v>
      </c>
      <c r="B8" s="1" t="s">
        <v>191</v>
      </c>
      <c r="C8" s="1" t="s">
        <v>329</v>
      </c>
      <c r="D8" s="1" t="s">
        <v>192</v>
      </c>
      <c r="E8" s="1" t="s">
        <v>26</v>
      </c>
      <c r="F8" s="1" t="s">
        <v>26</v>
      </c>
      <c r="G8" s="1" t="s">
        <v>156</v>
      </c>
    </row>
    <row r="9" spans="1:8" x14ac:dyDescent="0.2">
      <c r="A9" s="1">
        <v>3</v>
      </c>
      <c r="B9" s="1" t="s">
        <v>143</v>
      </c>
      <c r="C9" s="1" t="s">
        <v>310</v>
      </c>
      <c r="D9" s="1" t="s">
        <v>144</v>
      </c>
      <c r="E9" s="1" t="s">
        <v>26</v>
      </c>
      <c r="F9" s="1" t="s">
        <v>482</v>
      </c>
      <c r="G9" s="1" t="s">
        <v>145</v>
      </c>
    </row>
    <row r="10" spans="1:8" x14ac:dyDescent="0.2">
      <c r="A10" s="1" t="s">
        <v>483</v>
      </c>
      <c r="B10" s="1" t="s">
        <v>190</v>
      </c>
      <c r="C10" s="1" t="s">
        <v>328</v>
      </c>
      <c r="D10" s="1" t="s">
        <v>389</v>
      </c>
      <c r="E10" s="1" t="s">
        <v>26</v>
      </c>
      <c r="F10" s="1" t="s">
        <v>26</v>
      </c>
      <c r="G10" s="1" t="s">
        <v>156</v>
      </c>
    </row>
    <row r="12" spans="1:8" x14ac:dyDescent="0.2">
      <c r="C12" s="1" t="s">
        <v>474</v>
      </c>
      <c r="D12" s="1" t="s">
        <v>481</v>
      </c>
    </row>
    <row r="13" spans="1:8" x14ac:dyDescent="0.2">
      <c r="A13" s="1">
        <v>1</v>
      </c>
      <c r="B13" s="1" t="s">
        <v>390</v>
      </c>
      <c r="C13" s="1" t="s">
        <v>425</v>
      </c>
      <c r="D13" s="1" t="s">
        <v>391</v>
      </c>
      <c r="E13" s="1" t="s">
        <v>26</v>
      </c>
      <c r="F13" s="1" t="s">
        <v>125</v>
      </c>
      <c r="G13" s="1" t="s">
        <v>174</v>
      </c>
      <c r="H13" s="1" t="s">
        <v>447</v>
      </c>
    </row>
    <row r="14" spans="1:8" x14ac:dyDescent="0.2">
      <c r="A14" s="1">
        <v>2</v>
      </c>
      <c r="B14" s="1" t="s">
        <v>152</v>
      </c>
      <c r="C14" s="1" t="s">
        <v>313</v>
      </c>
      <c r="D14" s="1" t="s">
        <v>153</v>
      </c>
      <c r="E14" s="1" t="s">
        <v>26</v>
      </c>
      <c r="F14" s="1" t="s">
        <v>125</v>
      </c>
      <c r="G14" s="1" t="s">
        <v>151</v>
      </c>
    </row>
    <row r="15" spans="1:8" x14ac:dyDescent="0.2">
      <c r="A15" s="1">
        <v>3</v>
      </c>
      <c r="B15" s="1" t="s">
        <v>186</v>
      </c>
      <c r="C15" s="1" t="s">
        <v>315</v>
      </c>
      <c r="D15" s="1" t="s">
        <v>187</v>
      </c>
      <c r="E15" s="1" t="s">
        <v>26</v>
      </c>
      <c r="F15" s="1" t="s">
        <v>125</v>
      </c>
      <c r="G15" s="1" t="s">
        <v>159</v>
      </c>
    </row>
    <row r="16" spans="1:8" x14ac:dyDescent="0.2">
      <c r="A16" s="1" t="s">
        <v>483</v>
      </c>
      <c r="B16" s="1" t="s">
        <v>188</v>
      </c>
      <c r="C16" s="1" t="s">
        <v>327</v>
      </c>
      <c r="D16" s="1" t="s">
        <v>189</v>
      </c>
      <c r="E16" s="1" t="s">
        <v>26</v>
      </c>
      <c r="F16" s="1" t="s">
        <v>125</v>
      </c>
      <c r="G16" s="1" t="s">
        <v>148</v>
      </c>
    </row>
    <row r="17" spans="1:8" x14ac:dyDescent="0.2">
      <c r="A17" s="1" t="s">
        <v>484</v>
      </c>
      <c r="B17" s="1" t="s">
        <v>195</v>
      </c>
      <c r="C17" s="1" t="s">
        <v>331</v>
      </c>
      <c r="D17" s="1" t="s">
        <v>196</v>
      </c>
      <c r="E17" s="1" t="s">
        <v>26</v>
      </c>
      <c r="F17" s="1" t="s">
        <v>125</v>
      </c>
      <c r="G17" s="1" t="s">
        <v>151</v>
      </c>
    </row>
    <row r="19" spans="1:8" x14ac:dyDescent="0.2">
      <c r="C19" s="1" t="s">
        <v>475</v>
      </c>
      <c r="D19" s="1" t="s">
        <v>485</v>
      </c>
    </row>
    <row r="20" spans="1:8" x14ac:dyDescent="0.2">
      <c r="A20" s="1">
        <v>1</v>
      </c>
      <c r="B20" s="1" t="s">
        <v>201</v>
      </c>
      <c r="C20" s="1" t="s">
        <v>322</v>
      </c>
      <c r="D20" s="1" t="s">
        <v>202</v>
      </c>
      <c r="E20" s="1" t="s">
        <v>26</v>
      </c>
      <c r="F20" s="1" t="s">
        <v>486</v>
      </c>
      <c r="G20" s="1" t="s">
        <v>156</v>
      </c>
      <c r="H20" s="1" t="s">
        <v>447</v>
      </c>
    </row>
    <row r="21" spans="1:8" x14ac:dyDescent="0.2">
      <c r="A21" s="1">
        <v>2</v>
      </c>
      <c r="B21" s="1" t="s">
        <v>209</v>
      </c>
      <c r="C21" s="1" t="s">
        <v>338</v>
      </c>
      <c r="D21" s="1" t="s">
        <v>210</v>
      </c>
      <c r="E21" s="1" t="s">
        <v>26</v>
      </c>
      <c r="F21" s="1" t="s">
        <v>486</v>
      </c>
      <c r="G21" s="1" t="s">
        <v>156</v>
      </c>
      <c r="H21" s="1" t="s">
        <v>470</v>
      </c>
    </row>
    <row r="22" spans="1:8" x14ac:dyDescent="0.2">
      <c r="A22" s="1">
        <v>3</v>
      </c>
      <c r="B22" s="1" t="s">
        <v>205</v>
      </c>
      <c r="C22" s="1" t="s">
        <v>336</v>
      </c>
      <c r="D22" s="1" t="s">
        <v>206</v>
      </c>
      <c r="E22" s="1" t="s">
        <v>26</v>
      </c>
      <c r="F22" s="1" t="s">
        <v>486</v>
      </c>
      <c r="G22" s="1" t="s">
        <v>165</v>
      </c>
    </row>
    <row r="23" spans="1:8" x14ac:dyDescent="0.2">
      <c r="A23" s="1">
        <v>4</v>
      </c>
      <c r="B23" s="1" t="s">
        <v>203</v>
      </c>
      <c r="C23" s="1" t="s">
        <v>334</v>
      </c>
      <c r="D23" s="1" t="s">
        <v>204</v>
      </c>
      <c r="E23" s="1" t="s">
        <v>26</v>
      </c>
      <c r="F23" s="1" t="s">
        <v>487</v>
      </c>
      <c r="G23" s="1" t="s">
        <v>174</v>
      </c>
      <c r="H23" s="1" t="s">
        <v>472</v>
      </c>
    </row>
    <row r="24" spans="1:8" x14ac:dyDescent="0.2">
      <c r="A24" s="1">
        <v>5</v>
      </c>
      <c r="B24" s="1" t="s">
        <v>172</v>
      </c>
      <c r="C24" s="1" t="s">
        <v>320</v>
      </c>
      <c r="D24" s="1" t="s">
        <v>173</v>
      </c>
      <c r="E24" s="1" t="s">
        <v>26</v>
      </c>
      <c r="F24" s="1" t="s">
        <v>486</v>
      </c>
      <c r="G24" s="1" t="s">
        <v>174</v>
      </c>
    </row>
    <row r="25" spans="1:8" x14ac:dyDescent="0.2">
      <c r="A25" s="1">
        <v>6</v>
      </c>
      <c r="B25" s="1" t="s">
        <v>217</v>
      </c>
      <c r="C25" s="1" t="s">
        <v>341</v>
      </c>
      <c r="D25" s="1" t="s">
        <v>218</v>
      </c>
      <c r="E25" s="1" t="s">
        <v>26</v>
      </c>
      <c r="F25" s="1" t="s">
        <v>486</v>
      </c>
      <c r="G25" s="1" t="s">
        <v>174</v>
      </c>
    </row>
    <row r="26" spans="1:8" x14ac:dyDescent="0.2">
      <c r="A26" s="1">
        <v>7</v>
      </c>
      <c r="B26" s="1" t="s">
        <v>222</v>
      </c>
      <c r="C26" s="1" t="s">
        <v>343</v>
      </c>
      <c r="D26" s="1" t="s">
        <v>223</v>
      </c>
      <c r="E26" s="1" t="s">
        <v>26</v>
      </c>
      <c r="F26" s="1" t="s">
        <v>486</v>
      </c>
      <c r="G26" s="1" t="s">
        <v>216</v>
      </c>
    </row>
    <row r="27" spans="1:8" x14ac:dyDescent="0.2">
      <c r="A27" s="1">
        <v>8</v>
      </c>
      <c r="B27" s="1" t="s">
        <v>396</v>
      </c>
      <c r="C27" s="1" t="s">
        <v>360</v>
      </c>
      <c r="D27" s="1" t="s">
        <v>397</v>
      </c>
      <c r="E27" s="1" t="s">
        <v>26</v>
      </c>
      <c r="F27" s="1" t="s">
        <v>486</v>
      </c>
      <c r="G27" s="1" t="s">
        <v>174</v>
      </c>
    </row>
    <row r="28" spans="1:8" x14ac:dyDescent="0.2">
      <c r="A28" s="1">
        <v>9</v>
      </c>
      <c r="B28" s="1" t="s">
        <v>219</v>
      </c>
      <c r="C28" s="1" t="s">
        <v>342</v>
      </c>
      <c r="D28" s="1" t="s">
        <v>220</v>
      </c>
      <c r="E28" s="1" t="s">
        <v>26</v>
      </c>
      <c r="F28" s="1" t="s">
        <v>486</v>
      </c>
      <c r="G28" s="1" t="s">
        <v>221</v>
      </c>
    </row>
    <row r="29" spans="1:8" x14ac:dyDescent="0.2">
      <c r="A29" s="1" t="s">
        <v>483</v>
      </c>
      <c r="B29" s="1" t="s">
        <v>161</v>
      </c>
      <c r="C29" s="1" t="s">
        <v>316</v>
      </c>
      <c r="D29" s="1" t="s">
        <v>162</v>
      </c>
      <c r="E29" s="1" t="s">
        <v>26</v>
      </c>
      <c r="F29" s="1" t="s">
        <v>486</v>
      </c>
      <c r="G29" s="1" t="s">
        <v>151</v>
      </c>
    </row>
    <row r="30" spans="1:8" x14ac:dyDescent="0.2">
      <c r="A30" s="1" t="s">
        <v>484</v>
      </c>
      <c r="B30" s="1" t="s">
        <v>170</v>
      </c>
      <c r="C30" s="1" t="s">
        <v>319</v>
      </c>
      <c r="D30" s="1" t="s">
        <v>171</v>
      </c>
      <c r="E30" s="1" t="s">
        <v>26</v>
      </c>
      <c r="F30" s="1" t="s">
        <v>486</v>
      </c>
      <c r="G30" s="1" t="s">
        <v>151</v>
      </c>
    </row>
    <row r="31" spans="1:8" x14ac:dyDescent="0.2">
      <c r="A31" s="1" t="s">
        <v>488</v>
      </c>
      <c r="B31" s="1" t="s">
        <v>168</v>
      </c>
      <c r="C31" s="1" t="s">
        <v>318</v>
      </c>
      <c r="D31" s="1" t="s">
        <v>169</v>
      </c>
      <c r="E31" s="1" t="s">
        <v>26</v>
      </c>
      <c r="F31" s="1" t="s">
        <v>486</v>
      </c>
      <c r="G31" s="1" t="s">
        <v>165</v>
      </c>
      <c r="H31" s="1" t="s">
        <v>471</v>
      </c>
    </row>
    <row r="33" spans="1:8" x14ac:dyDescent="0.2">
      <c r="C33" s="1" t="s">
        <v>476</v>
      </c>
      <c r="D33" s="1" t="s">
        <v>489</v>
      </c>
    </row>
    <row r="34" spans="1:8" x14ac:dyDescent="0.2">
      <c r="A34" s="1">
        <v>1</v>
      </c>
      <c r="B34" s="1" t="s">
        <v>235</v>
      </c>
      <c r="C34" s="1" t="s">
        <v>352</v>
      </c>
      <c r="D34" s="1" t="s">
        <v>236</v>
      </c>
      <c r="E34" s="1" t="s">
        <v>34</v>
      </c>
      <c r="F34" s="1" t="s">
        <v>26</v>
      </c>
      <c r="G34" s="1" t="s">
        <v>145</v>
      </c>
      <c r="H34" s="1" t="s">
        <v>462</v>
      </c>
    </row>
    <row r="35" spans="1:8" x14ac:dyDescent="0.2">
      <c r="A35" s="1">
        <v>2</v>
      </c>
      <c r="B35" s="1" t="s">
        <v>182</v>
      </c>
      <c r="C35" s="1" t="s">
        <v>322</v>
      </c>
      <c r="D35" s="1" t="s">
        <v>183</v>
      </c>
      <c r="E35" s="1" t="s">
        <v>34</v>
      </c>
      <c r="F35" s="1" t="s">
        <v>26</v>
      </c>
      <c r="G35" s="1" t="s">
        <v>156</v>
      </c>
      <c r="H35" s="1" t="s">
        <v>461</v>
      </c>
    </row>
    <row r="37" spans="1:8" x14ac:dyDescent="0.2">
      <c r="C37" s="1" t="s">
        <v>477</v>
      </c>
      <c r="D37" s="1" t="s">
        <v>489</v>
      </c>
    </row>
    <row r="38" spans="1:8" x14ac:dyDescent="0.2">
      <c r="A38" s="1">
        <v>1</v>
      </c>
      <c r="B38" s="1" t="s">
        <v>184</v>
      </c>
      <c r="C38" s="1" t="s">
        <v>324</v>
      </c>
      <c r="D38" s="1" t="s">
        <v>185</v>
      </c>
      <c r="E38" s="1" t="s">
        <v>34</v>
      </c>
      <c r="F38" s="1" t="s">
        <v>125</v>
      </c>
      <c r="G38" s="1" t="s">
        <v>174</v>
      </c>
      <c r="H38" s="1" t="s">
        <v>447</v>
      </c>
    </row>
    <row r="39" spans="1:8" x14ac:dyDescent="0.2">
      <c r="A39" s="1">
        <v>2</v>
      </c>
      <c r="B39" s="1" t="s">
        <v>233</v>
      </c>
      <c r="C39" s="1" t="s">
        <v>350</v>
      </c>
      <c r="D39" s="1" t="s">
        <v>234</v>
      </c>
      <c r="E39" s="1" t="s">
        <v>34</v>
      </c>
      <c r="F39" s="1" t="s">
        <v>125</v>
      </c>
      <c r="G39" s="1" t="s">
        <v>156</v>
      </c>
    </row>
    <row r="40" spans="1:8" x14ac:dyDescent="0.2">
      <c r="A40" s="1" t="s">
        <v>483</v>
      </c>
      <c r="B40" s="1" t="s">
        <v>193</v>
      </c>
      <c r="C40" s="1" t="s">
        <v>330</v>
      </c>
      <c r="D40" s="1" t="s">
        <v>194</v>
      </c>
      <c r="E40" s="1" t="s">
        <v>34</v>
      </c>
      <c r="F40" s="1" t="s">
        <v>125</v>
      </c>
      <c r="G40" s="1" t="s">
        <v>174</v>
      </c>
    </row>
    <row r="41" spans="1:8" x14ac:dyDescent="0.2">
      <c r="A41" s="1" t="s">
        <v>484</v>
      </c>
      <c r="B41" s="1" t="s">
        <v>239</v>
      </c>
      <c r="C41" s="1" t="s">
        <v>352</v>
      </c>
      <c r="D41" s="1" t="s">
        <v>240</v>
      </c>
      <c r="E41" s="1" t="s">
        <v>34</v>
      </c>
      <c r="F41" s="1" t="s">
        <v>125</v>
      </c>
      <c r="G41" s="1" t="s">
        <v>145</v>
      </c>
    </row>
    <row r="43" spans="1:8" x14ac:dyDescent="0.2">
      <c r="C43" s="1" t="s">
        <v>478</v>
      </c>
      <c r="D43" s="1" t="s">
        <v>490</v>
      </c>
    </row>
    <row r="44" spans="1:8" x14ac:dyDescent="0.2">
      <c r="A44" s="1">
        <v>1</v>
      </c>
      <c r="B44" s="1" t="s">
        <v>241</v>
      </c>
      <c r="C44" s="1" t="s">
        <v>355</v>
      </c>
      <c r="D44" s="1" t="s">
        <v>242</v>
      </c>
      <c r="E44" s="1" t="s">
        <v>34</v>
      </c>
      <c r="F44" s="1" t="s">
        <v>486</v>
      </c>
      <c r="G44" s="1" t="s">
        <v>174</v>
      </c>
      <c r="H44" s="1" t="s">
        <v>447</v>
      </c>
    </row>
    <row r="45" spans="1:8" x14ac:dyDescent="0.2">
      <c r="A45" s="1">
        <v>2</v>
      </c>
      <c r="B45" s="1" t="s">
        <v>263</v>
      </c>
      <c r="C45" s="1" t="s">
        <v>365</v>
      </c>
      <c r="D45" s="1" t="s">
        <v>264</v>
      </c>
      <c r="E45" s="1" t="s">
        <v>34</v>
      </c>
      <c r="F45" s="1" t="s">
        <v>486</v>
      </c>
      <c r="G45" s="1" t="s">
        <v>174</v>
      </c>
      <c r="H45" s="1" t="s">
        <v>469</v>
      </c>
    </row>
    <row r="46" spans="1:8" x14ac:dyDescent="0.2">
      <c r="A46" s="1">
        <v>3</v>
      </c>
      <c r="B46" s="1" t="s">
        <v>248</v>
      </c>
      <c r="C46" s="1" t="s">
        <v>359</v>
      </c>
      <c r="D46" s="1" t="s">
        <v>249</v>
      </c>
      <c r="E46" s="1" t="s">
        <v>34</v>
      </c>
      <c r="F46" s="1" t="s">
        <v>486</v>
      </c>
      <c r="G46" s="1" t="s">
        <v>174</v>
      </c>
    </row>
    <row r="47" spans="1:8" x14ac:dyDescent="0.2">
      <c r="A47" s="1">
        <v>4</v>
      </c>
      <c r="B47" s="1" t="s">
        <v>243</v>
      </c>
      <c r="C47" s="1" t="s">
        <v>357</v>
      </c>
      <c r="D47" s="1" t="s">
        <v>244</v>
      </c>
      <c r="E47" s="1" t="s">
        <v>34</v>
      </c>
      <c r="F47" s="1" t="s">
        <v>486</v>
      </c>
      <c r="G47" s="1" t="s">
        <v>165</v>
      </c>
    </row>
    <row r="48" spans="1:8" x14ac:dyDescent="0.2">
      <c r="A48" s="1">
        <v>5</v>
      </c>
      <c r="B48" s="1" t="s">
        <v>252</v>
      </c>
      <c r="C48" s="1" t="s">
        <v>361</v>
      </c>
      <c r="D48" s="1" t="s">
        <v>253</v>
      </c>
      <c r="E48" s="1" t="s">
        <v>34</v>
      </c>
      <c r="F48" s="1" t="s">
        <v>487</v>
      </c>
      <c r="G48" s="1" t="s">
        <v>174</v>
      </c>
    </row>
    <row r="49" spans="1:8" x14ac:dyDescent="0.2">
      <c r="A49" s="1">
        <v>6</v>
      </c>
      <c r="B49" s="1" t="s">
        <v>285</v>
      </c>
      <c r="C49" s="1" t="s">
        <v>376</v>
      </c>
      <c r="D49" s="1" t="s">
        <v>286</v>
      </c>
      <c r="E49" s="1" t="s">
        <v>34</v>
      </c>
      <c r="F49" s="1" t="s">
        <v>487</v>
      </c>
      <c r="G49" s="1" t="s">
        <v>216</v>
      </c>
      <c r="H49" s="1" t="s">
        <v>468</v>
      </c>
    </row>
    <row r="50" spans="1:8" x14ac:dyDescent="0.2">
      <c r="A50" s="1">
        <v>7</v>
      </c>
      <c r="B50" s="1" t="s">
        <v>245</v>
      </c>
      <c r="C50" s="1" t="s">
        <v>358</v>
      </c>
      <c r="D50" s="1" t="s">
        <v>246</v>
      </c>
      <c r="E50" s="1" t="s">
        <v>34</v>
      </c>
      <c r="F50" s="1" t="s">
        <v>486</v>
      </c>
      <c r="G50" s="1" t="s">
        <v>247</v>
      </c>
    </row>
    <row r="51" spans="1:8" x14ac:dyDescent="0.2">
      <c r="A51" s="1">
        <v>8</v>
      </c>
      <c r="B51" s="1" t="s">
        <v>412</v>
      </c>
      <c r="C51" s="1" t="s">
        <v>384</v>
      </c>
      <c r="D51" s="1" t="s">
        <v>413</v>
      </c>
      <c r="E51" s="1" t="s">
        <v>34</v>
      </c>
      <c r="F51" s="1" t="s">
        <v>486</v>
      </c>
      <c r="G51" s="1" t="s">
        <v>174</v>
      </c>
    </row>
    <row r="52" spans="1:8" x14ac:dyDescent="0.2">
      <c r="A52" s="1">
        <v>9</v>
      </c>
      <c r="B52" s="1" t="s">
        <v>269</v>
      </c>
      <c r="C52" s="1" t="s">
        <v>368</v>
      </c>
      <c r="D52" s="1" t="s">
        <v>270</v>
      </c>
      <c r="E52" s="1" t="s">
        <v>34</v>
      </c>
      <c r="F52" s="1" t="s">
        <v>486</v>
      </c>
      <c r="G52" s="1" t="s">
        <v>180</v>
      </c>
    </row>
    <row r="53" spans="1:8" x14ac:dyDescent="0.2">
      <c r="A53" s="1">
        <v>10</v>
      </c>
      <c r="B53" s="1" t="s">
        <v>265</v>
      </c>
      <c r="C53" s="1" t="s">
        <v>366</v>
      </c>
      <c r="D53" s="1" t="s">
        <v>266</v>
      </c>
      <c r="E53" s="1" t="s">
        <v>34</v>
      </c>
      <c r="F53" s="1" t="s">
        <v>487</v>
      </c>
      <c r="G53" s="1" t="s">
        <v>145</v>
      </c>
    </row>
    <row r="54" spans="1:8" x14ac:dyDescent="0.2">
      <c r="A54" s="1" t="s">
        <v>483</v>
      </c>
      <c r="B54" s="1" t="s">
        <v>273</v>
      </c>
      <c r="C54" s="1" t="s">
        <v>370</v>
      </c>
      <c r="D54" s="1" t="s">
        <v>274</v>
      </c>
      <c r="E54" s="1" t="s">
        <v>34</v>
      </c>
      <c r="F54" s="1" t="s">
        <v>486</v>
      </c>
      <c r="G54" s="1" t="s">
        <v>148</v>
      </c>
    </row>
    <row r="55" spans="1:8" x14ac:dyDescent="0.2">
      <c r="A55" s="1" t="s">
        <v>484</v>
      </c>
      <c r="B55" s="1" t="s">
        <v>275</v>
      </c>
      <c r="C55" s="1" t="s">
        <v>371</v>
      </c>
      <c r="D55" s="1" t="s">
        <v>276</v>
      </c>
      <c r="E55" s="1" t="s">
        <v>34</v>
      </c>
      <c r="F55" s="1" t="s">
        <v>486</v>
      </c>
      <c r="G55" s="1" t="s">
        <v>151</v>
      </c>
    </row>
    <row r="56" spans="1:8" x14ac:dyDescent="0.2">
      <c r="A56" s="1" t="s">
        <v>488</v>
      </c>
      <c r="B56" s="1" t="s">
        <v>283</v>
      </c>
      <c r="C56" s="1" t="s">
        <v>375</v>
      </c>
      <c r="D56" s="1" t="s">
        <v>284</v>
      </c>
      <c r="E56" s="1" t="s">
        <v>34</v>
      </c>
      <c r="F56" s="1" t="s">
        <v>486</v>
      </c>
      <c r="G56" s="1" t="s">
        <v>148</v>
      </c>
    </row>
    <row r="58" spans="1:8" x14ac:dyDescent="0.2">
      <c r="C58" s="1" t="s">
        <v>479</v>
      </c>
      <c r="D58" s="1" t="s">
        <v>489</v>
      </c>
    </row>
    <row r="59" spans="1:8" x14ac:dyDescent="0.2">
      <c r="A59" s="1">
        <v>1</v>
      </c>
      <c r="B59" s="1" t="s">
        <v>291</v>
      </c>
      <c r="C59" s="1" t="s">
        <v>365</v>
      </c>
      <c r="D59" s="1" t="s">
        <v>292</v>
      </c>
      <c r="E59" s="1" t="s">
        <v>53</v>
      </c>
      <c r="F59" s="1" t="s">
        <v>125</v>
      </c>
      <c r="G59" s="1" t="s">
        <v>174</v>
      </c>
      <c r="H59" s="1" t="s">
        <v>463</v>
      </c>
    </row>
    <row r="60" spans="1:8" x14ac:dyDescent="0.2">
      <c r="A60" s="1">
        <v>2</v>
      </c>
      <c r="B60" s="1" t="s">
        <v>295</v>
      </c>
      <c r="C60" s="1" t="s">
        <v>382</v>
      </c>
      <c r="D60" s="1" t="s">
        <v>296</v>
      </c>
      <c r="E60" s="1" t="s">
        <v>53</v>
      </c>
      <c r="F60" s="1" t="s">
        <v>125</v>
      </c>
      <c r="G60" s="1" t="s">
        <v>216</v>
      </c>
    </row>
    <row r="61" spans="1:8" x14ac:dyDescent="0.2">
      <c r="A61" s="1" t="s">
        <v>483</v>
      </c>
      <c r="B61" s="1" t="s">
        <v>297</v>
      </c>
      <c r="C61" s="1" t="s">
        <v>358</v>
      </c>
      <c r="D61" s="1" t="s">
        <v>298</v>
      </c>
      <c r="E61" s="1" t="s">
        <v>53</v>
      </c>
      <c r="F61" s="1" t="s">
        <v>125</v>
      </c>
      <c r="G61" s="1" t="s">
        <v>247</v>
      </c>
    </row>
    <row r="63" spans="1:8" x14ac:dyDescent="0.2">
      <c r="C63" s="1" t="s">
        <v>480</v>
      </c>
      <c r="D63" s="1" t="s">
        <v>491</v>
      </c>
    </row>
    <row r="64" spans="1:8" x14ac:dyDescent="0.2">
      <c r="A64" s="1">
        <v>1</v>
      </c>
      <c r="B64" s="1" t="s">
        <v>293</v>
      </c>
      <c r="C64" s="1" t="s">
        <v>381</v>
      </c>
      <c r="D64" s="1" t="s">
        <v>294</v>
      </c>
      <c r="E64" s="1" t="s">
        <v>53</v>
      </c>
      <c r="F64" s="1" t="s">
        <v>486</v>
      </c>
      <c r="G64" s="1" t="s">
        <v>174</v>
      </c>
      <c r="H64" s="1" t="s">
        <v>447</v>
      </c>
    </row>
    <row r="65" spans="1:8" x14ac:dyDescent="0.2">
      <c r="A65" s="1">
        <v>2</v>
      </c>
      <c r="B65" s="1" t="s">
        <v>289</v>
      </c>
      <c r="C65" s="1" t="s">
        <v>379</v>
      </c>
      <c r="D65" s="1" t="s">
        <v>290</v>
      </c>
      <c r="E65" s="1" t="s">
        <v>53</v>
      </c>
      <c r="F65" s="1" t="s">
        <v>486</v>
      </c>
      <c r="G65" s="1" t="s">
        <v>174</v>
      </c>
    </row>
    <row r="66" spans="1:8" x14ac:dyDescent="0.2">
      <c r="A66" s="1">
        <v>3</v>
      </c>
      <c r="B66" s="1" t="s">
        <v>267</v>
      </c>
      <c r="C66" s="1" t="s">
        <v>367</v>
      </c>
      <c r="D66" s="1" t="s">
        <v>268</v>
      </c>
      <c r="E66" s="1" t="s">
        <v>53</v>
      </c>
      <c r="F66" s="1" t="s">
        <v>486</v>
      </c>
      <c r="G66" s="1" t="s">
        <v>148</v>
      </c>
      <c r="H66" s="1" t="s">
        <v>464</v>
      </c>
    </row>
    <row r="67" spans="1:8" x14ac:dyDescent="0.2">
      <c r="A67" s="1">
        <v>4</v>
      </c>
      <c r="B67" s="1" t="s">
        <v>410</v>
      </c>
      <c r="C67" s="1" t="s">
        <v>431</v>
      </c>
      <c r="D67" s="1" t="s">
        <v>411</v>
      </c>
      <c r="E67" s="1" t="s">
        <v>53</v>
      </c>
      <c r="F67" s="1" t="s">
        <v>486</v>
      </c>
      <c r="G67" s="1" t="s">
        <v>148</v>
      </c>
    </row>
    <row r="68" spans="1:8" x14ac:dyDescent="0.2">
      <c r="A68" s="1" t="s">
        <v>483</v>
      </c>
      <c r="B68" s="1" t="s">
        <v>300</v>
      </c>
      <c r="C68" s="1" t="s">
        <v>383</v>
      </c>
      <c r="D68" s="1" t="s">
        <v>301</v>
      </c>
      <c r="E68" s="1" t="s">
        <v>53</v>
      </c>
      <c r="F68" s="1" t="s">
        <v>486</v>
      </c>
      <c r="G68" s="1" t="s">
        <v>156</v>
      </c>
    </row>
  </sheetData>
  <sheetProtection sheet="1" objects="1" scenarios="1"/>
  <mergeCells count="3">
    <mergeCell ref="B3:D3"/>
    <mergeCell ref="A1:H1"/>
    <mergeCell ref="E3:F3"/>
  </mergeCells>
  <phoneticPr fontId="0" type="noConversion"/>
  <printOptions gridLines="1"/>
  <pageMargins left="0.19685039370078741" right="0.19685039370078741" top="0.98425196850393704" bottom="0.98425196850393704" header="0.51181102362204722" footer="0.51181102362204722"/>
  <pageSetup paperSize="9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fvaardiging">
                <anchor moveWithCells="1" sizeWithCells="1">
                  <from>
                    <xdr:col>6</xdr:col>
                    <xdr:colOff>1285875</xdr:colOff>
                    <xdr:row>1</xdr:row>
                    <xdr:rowOff>0</xdr:rowOff>
                  </from>
                  <to>
                    <xdr:col>7</xdr:col>
                    <xdr:colOff>2009775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CN17"/>
  <sheetViews>
    <sheetView workbookViewId="0">
      <pane xSplit="5" ySplit="8" topLeftCell="L9" activePane="bottomRight" state="frozen"/>
      <selection pane="topRight" activeCell="F1" sqref="F1"/>
      <selection pane="bottomLeft" activeCell="A9" sqref="A9"/>
      <selection pane="bottomRight" activeCell="BI26" sqref="BI26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3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26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124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35" t="str">
        <f>Instellingen!C43</f>
        <v xml:space="preserve"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 xml:space="preserve"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 xml:space="preserve"> </v>
      </c>
      <c r="AV7" s="138"/>
      <c r="AW7" s="138"/>
      <c r="AX7" s="138"/>
      <c r="AY7" s="138"/>
      <c r="AZ7" s="138"/>
      <c r="BA7" s="138"/>
      <c r="BB7" s="139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77" t="s">
        <v>79</v>
      </c>
      <c r="I8" s="77" t="s">
        <v>80</v>
      </c>
      <c r="J8" s="102" t="s">
        <v>81</v>
      </c>
      <c r="K8" s="80" t="s">
        <v>82</v>
      </c>
      <c r="L8" s="80" t="s">
        <v>83</v>
      </c>
      <c r="M8" s="2" t="s">
        <v>4</v>
      </c>
      <c r="N8" s="2" t="s">
        <v>15</v>
      </c>
      <c r="O8" s="105" t="s">
        <v>78</v>
      </c>
      <c r="P8" s="91" t="s">
        <v>79</v>
      </c>
      <c r="Q8" s="91" t="s">
        <v>80</v>
      </c>
      <c r="R8" s="98" t="s">
        <v>81</v>
      </c>
      <c r="S8" s="91" t="s">
        <v>82</v>
      </c>
      <c r="T8" s="91" t="s">
        <v>83</v>
      </c>
      <c r="U8" s="2" t="s">
        <v>4</v>
      </c>
      <c r="V8" s="2" t="s">
        <v>15</v>
      </c>
      <c r="W8" s="105" t="s">
        <v>78</v>
      </c>
      <c r="X8" s="91" t="s">
        <v>79</v>
      </c>
      <c r="Y8" s="91" t="s">
        <v>80</v>
      </c>
      <c r="Z8" s="98" t="s">
        <v>81</v>
      </c>
      <c r="AA8" s="91" t="s">
        <v>82</v>
      </c>
      <c r="AB8" s="91" t="s">
        <v>83</v>
      </c>
      <c r="AC8" s="2" t="s">
        <v>4</v>
      </c>
      <c r="AD8" s="2" t="s">
        <v>15</v>
      </c>
      <c r="AE8" s="105" t="s">
        <v>78</v>
      </c>
      <c r="AF8" s="91" t="s">
        <v>79</v>
      </c>
      <c r="AG8" s="91" t="s">
        <v>80</v>
      </c>
      <c r="AH8" s="98" t="s">
        <v>81</v>
      </c>
      <c r="AI8" s="91" t="s">
        <v>82</v>
      </c>
      <c r="AJ8" s="91" t="s">
        <v>83</v>
      </c>
      <c r="AK8" s="2" t="s">
        <v>4</v>
      </c>
      <c r="AL8" s="2" t="s">
        <v>15</v>
      </c>
      <c r="AM8" s="105" t="s">
        <v>78</v>
      </c>
      <c r="AN8" s="91" t="s">
        <v>79</v>
      </c>
      <c r="AO8" s="91" t="s">
        <v>80</v>
      </c>
      <c r="AP8" s="98" t="s">
        <v>81</v>
      </c>
      <c r="AQ8" s="91" t="s">
        <v>82</v>
      </c>
      <c r="AR8" s="91" t="s">
        <v>83</v>
      </c>
      <c r="AS8" s="2" t="s">
        <v>4</v>
      </c>
      <c r="AT8" s="2" t="s">
        <v>15</v>
      </c>
      <c r="AU8" s="105" t="s">
        <v>78</v>
      </c>
      <c r="AV8" s="91" t="s">
        <v>79</v>
      </c>
      <c r="AW8" s="91" t="s">
        <v>80</v>
      </c>
      <c r="AX8" s="98" t="s">
        <v>81</v>
      </c>
      <c r="AY8" s="91" t="s">
        <v>82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6" t="s">
        <v>111</v>
      </c>
      <c r="CF8" s="86" t="s">
        <v>112</v>
      </c>
      <c r="CG8" s="86" t="s">
        <v>113</v>
      </c>
      <c r="CH8" s="86" t="s">
        <v>114</v>
      </c>
      <c r="CI8" s="86" t="s">
        <v>115</v>
      </c>
      <c r="CJ8" s="86" t="s">
        <v>116</v>
      </c>
      <c r="CK8" s="86" t="s">
        <v>117</v>
      </c>
      <c r="CL8" s="86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146</v>
      </c>
      <c r="C9" s="8" t="s">
        <v>311</v>
      </c>
      <c r="D9" s="8" t="s">
        <v>147</v>
      </c>
      <c r="E9" s="8" t="s">
        <v>323</v>
      </c>
      <c r="F9" s="8" t="s">
        <v>148</v>
      </c>
      <c r="G9" s="97">
        <v>12</v>
      </c>
      <c r="H9" s="78">
        <v>68.5</v>
      </c>
      <c r="I9" s="78">
        <v>6.5</v>
      </c>
      <c r="M9" s="72">
        <v>6</v>
      </c>
      <c r="N9" s="72">
        <v>6</v>
      </c>
      <c r="O9" s="106">
        <v>0</v>
      </c>
      <c r="P9" s="81">
        <v>77.5</v>
      </c>
      <c r="Q9" s="81">
        <v>7.5</v>
      </c>
      <c r="R9" s="106">
        <v>0</v>
      </c>
      <c r="S9" s="81">
        <v>77.5</v>
      </c>
      <c r="T9" s="81">
        <v>7.5</v>
      </c>
      <c r="U9" s="73">
        <v>2</v>
      </c>
      <c r="V9" s="73">
        <v>2</v>
      </c>
      <c r="W9" s="97">
        <v>0</v>
      </c>
      <c r="X9" s="79">
        <v>77.5</v>
      </c>
      <c r="Y9" s="79">
        <v>7.5</v>
      </c>
      <c r="AC9" s="72">
        <v>1</v>
      </c>
      <c r="AD9" s="72">
        <v>1</v>
      </c>
      <c r="BC9" s="14">
        <f t="shared" ref="BC9:BC17" si="0">N9+V9+AD9+AL9+AT9+BB9</f>
        <v>9</v>
      </c>
      <c r="BD9" s="28">
        <f>IF($O$4&gt;0,(LARGE(($N9,$V9,$AD9,$AL9,$AT9,$BB9),1)),"0")</f>
        <v>6</v>
      </c>
      <c r="BE9" s="28">
        <f t="shared" ref="BE9:BE17" si="1">BC9-BD9</f>
        <v>3</v>
      </c>
      <c r="BF9" s="8">
        <v>1</v>
      </c>
      <c r="BI9" s="8" t="s">
        <v>447</v>
      </c>
      <c r="BK9" s="46">
        <f t="shared" ref="BK9:BK17" si="2">IF(G9&gt;99,199,G9)</f>
        <v>12</v>
      </c>
      <c r="BL9" s="46">
        <f t="shared" ref="BL9:BL17" si="3">IF(H9="",0,H9)</f>
        <v>68.5</v>
      </c>
      <c r="BM9" s="46">
        <f t="shared" ref="BM9:BM17" si="4">IF(J9&gt;99,199,J9)</f>
        <v>0</v>
      </c>
      <c r="BN9" s="46">
        <f t="shared" ref="BN9:BN17" si="5">IF(K9="",0,K9)</f>
        <v>0</v>
      </c>
      <c r="BO9" s="46">
        <f t="shared" ref="BO9:BO17" si="6">BK9+BM9</f>
        <v>12</v>
      </c>
      <c r="BP9" s="46">
        <f t="shared" ref="BP9:BP17" si="7">IF(O9&gt;99,199,O9)</f>
        <v>0</v>
      </c>
      <c r="BQ9" s="46">
        <f t="shared" ref="BQ9:BQ17" si="8">IF(P9="",0,P9)</f>
        <v>77.5</v>
      </c>
      <c r="BR9" s="46">
        <f t="shared" ref="BR9:BR17" si="9">IF(R9&gt;99,199,R9)</f>
        <v>0</v>
      </c>
      <c r="BS9" s="46">
        <f t="shared" ref="BS9:BS17" si="10">IF(S9="",0,S9)</f>
        <v>77.5</v>
      </c>
      <c r="BT9" s="46">
        <f t="shared" ref="BT9:BT17" si="11">BP9+BR9</f>
        <v>0</v>
      </c>
      <c r="BU9" s="46">
        <f t="shared" ref="BU9:BU17" si="12">IF(W9&gt;99,199,W9)</f>
        <v>0</v>
      </c>
      <c r="BV9" s="46">
        <f t="shared" ref="BV9:BV17" si="13">IF(X9="",0,X9)</f>
        <v>77.5</v>
      </c>
      <c r="BW9" s="46">
        <f t="shared" ref="BW9:BW17" si="14">IF(Z9&gt;99,199,Z9)</f>
        <v>0</v>
      </c>
      <c r="BX9" s="46">
        <f t="shared" ref="BX9:BX17" si="15">IF(AA9="",0,AA9)</f>
        <v>0</v>
      </c>
      <c r="BY9" s="46">
        <f t="shared" ref="BY9:BY17" si="16">BU9+BW9</f>
        <v>0</v>
      </c>
      <c r="BZ9" s="46">
        <f t="shared" ref="BZ9:BZ17" si="17">IF(AE9&gt;99,199,AE9)</f>
        <v>0</v>
      </c>
      <c r="CA9" s="46">
        <f t="shared" ref="CA9:CA17" si="18">IF(AF9="",0,AF9)</f>
        <v>0</v>
      </c>
      <c r="CB9" s="46">
        <f t="shared" ref="CB9:CB17" si="19">IF(AH9&gt;99,199,AH9)</f>
        <v>0</v>
      </c>
      <c r="CC9" s="46">
        <f t="shared" ref="CC9:CC17" si="20">IF(AI9="",0,AI9)</f>
        <v>0</v>
      </c>
      <c r="CD9" s="46">
        <f t="shared" ref="CD9:CD17" si="21">BZ9+CB9</f>
        <v>0</v>
      </c>
      <c r="CE9" s="46">
        <f t="shared" ref="CE9:CE17" si="22">IF(AM9&gt;99,199,AM9)</f>
        <v>0</v>
      </c>
      <c r="CF9" s="46">
        <f t="shared" ref="CF9:CF17" si="23">IF(AN9="",0,AN9)</f>
        <v>0</v>
      </c>
      <c r="CG9" s="46">
        <f t="shared" ref="CG9:CG17" si="24">IF(AP9&gt;99,199,AP9)</f>
        <v>0</v>
      </c>
      <c r="CH9" s="46">
        <f t="shared" ref="CH9:CH17" si="25">IF(AQ9="",0,AQ9)</f>
        <v>0</v>
      </c>
      <c r="CI9" s="46">
        <f t="shared" ref="CI9:CI17" si="26">CE9+CG9</f>
        <v>0</v>
      </c>
      <c r="CJ9" s="46">
        <f t="shared" ref="CJ9:CJ17" si="27">IF(AU9&gt;99,199,AU9)</f>
        <v>0</v>
      </c>
      <c r="CK9" s="46">
        <f t="shared" ref="CK9:CK17" si="28">IF(AV9="",0,AV9)</f>
        <v>0</v>
      </c>
      <c r="CL9" s="46">
        <f t="shared" ref="CL9:CL17" si="29">IF(AX9&gt;99,199,AX9)</f>
        <v>0</v>
      </c>
      <c r="CM9" s="46">
        <f t="shared" ref="CM9:CM17" si="30">IF(AY9="",0,AY9)</f>
        <v>0</v>
      </c>
      <c r="CN9" s="46">
        <f t="shared" ref="CN9:CN17" si="31">CJ9+CL9</f>
        <v>0</v>
      </c>
    </row>
    <row r="10" spans="1:92" x14ac:dyDescent="0.2">
      <c r="A10" s="8">
        <v>2</v>
      </c>
      <c r="B10" s="8" t="s">
        <v>191</v>
      </c>
      <c r="C10" s="8" t="s">
        <v>329</v>
      </c>
      <c r="D10" s="8" t="s">
        <v>192</v>
      </c>
      <c r="E10" s="8" t="s">
        <v>323</v>
      </c>
      <c r="F10" s="8" t="s">
        <v>156</v>
      </c>
      <c r="G10" s="97">
        <v>4</v>
      </c>
      <c r="H10" s="78">
        <v>85</v>
      </c>
      <c r="I10" s="78">
        <v>8.5</v>
      </c>
      <c r="M10" s="72">
        <v>4</v>
      </c>
      <c r="N10" s="72">
        <v>4</v>
      </c>
      <c r="O10" s="106">
        <v>0</v>
      </c>
      <c r="P10" s="81">
        <v>80</v>
      </c>
      <c r="Q10" s="81">
        <v>8</v>
      </c>
      <c r="R10" s="106">
        <v>0</v>
      </c>
      <c r="S10" s="81">
        <v>80</v>
      </c>
      <c r="T10" s="81">
        <v>8</v>
      </c>
      <c r="U10" s="73">
        <v>1</v>
      </c>
      <c r="V10" s="73">
        <v>1</v>
      </c>
      <c r="W10" s="97">
        <v>4</v>
      </c>
      <c r="X10" s="79">
        <v>73</v>
      </c>
      <c r="Y10" s="79">
        <v>7</v>
      </c>
      <c r="AC10" s="72">
        <v>6</v>
      </c>
      <c r="AD10" s="72">
        <v>6</v>
      </c>
      <c r="BC10" s="14">
        <f t="shared" si="0"/>
        <v>11</v>
      </c>
      <c r="BD10" s="28">
        <f>IF($O$4&gt;0,(LARGE(($N10,$V10,$AD10,$AL10,$AT10,$BB10),1)),"0")</f>
        <v>6</v>
      </c>
      <c r="BE10" s="28">
        <f t="shared" si="1"/>
        <v>5</v>
      </c>
      <c r="BF10" s="8">
        <v>2</v>
      </c>
      <c r="BK10" s="46">
        <f t="shared" si="2"/>
        <v>4</v>
      </c>
      <c r="BL10" s="46">
        <f t="shared" si="3"/>
        <v>85</v>
      </c>
      <c r="BM10" s="46">
        <f t="shared" si="4"/>
        <v>0</v>
      </c>
      <c r="BN10" s="46">
        <f t="shared" si="5"/>
        <v>0</v>
      </c>
      <c r="BO10" s="46">
        <f t="shared" si="6"/>
        <v>4</v>
      </c>
      <c r="BP10" s="46">
        <f t="shared" si="7"/>
        <v>0</v>
      </c>
      <c r="BQ10" s="46">
        <f t="shared" si="8"/>
        <v>80</v>
      </c>
      <c r="BR10" s="46">
        <f t="shared" si="9"/>
        <v>0</v>
      </c>
      <c r="BS10" s="46">
        <f t="shared" si="10"/>
        <v>80</v>
      </c>
      <c r="BT10" s="46">
        <f t="shared" si="11"/>
        <v>0</v>
      </c>
      <c r="BU10" s="46">
        <f t="shared" si="12"/>
        <v>4</v>
      </c>
      <c r="BV10" s="46">
        <f t="shared" si="13"/>
        <v>73</v>
      </c>
      <c r="BW10" s="46">
        <f t="shared" si="14"/>
        <v>0</v>
      </c>
      <c r="BX10" s="46">
        <f t="shared" si="15"/>
        <v>0</v>
      </c>
      <c r="BY10" s="46">
        <f t="shared" si="16"/>
        <v>4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143</v>
      </c>
      <c r="C11" s="8" t="s">
        <v>310</v>
      </c>
      <c r="D11" s="8" t="s">
        <v>144</v>
      </c>
      <c r="E11" s="8" t="s">
        <v>326</v>
      </c>
      <c r="F11" s="8" t="s">
        <v>145</v>
      </c>
      <c r="G11" s="97">
        <v>0</v>
      </c>
      <c r="H11" s="78">
        <v>68.5</v>
      </c>
      <c r="I11" s="78">
        <v>6.5</v>
      </c>
      <c r="J11" s="103">
        <v>0</v>
      </c>
      <c r="K11" s="79">
        <v>68.5</v>
      </c>
      <c r="L11" s="79">
        <v>6.5</v>
      </c>
      <c r="M11" s="72">
        <v>2</v>
      </c>
      <c r="N11" s="72">
        <v>2</v>
      </c>
      <c r="O11" s="106">
        <v>0</v>
      </c>
      <c r="P11" s="81">
        <v>65.5</v>
      </c>
      <c r="Q11" s="81">
        <v>6.5</v>
      </c>
      <c r="R11" s="106">
        <v>0</v>
      </c>
      <c r="S11" s="81">
        <v>65.5</v>
      </c>
      <c r="T11" s="81">
        <v>6.5</v>
      </c>
      <c r="U11" s="73">
        <v>4</v>
      </c>
      <c r="V11" s="73">
        <v>4</v>
      </c>
      <c r="W11" s="97">
        <v>0</v>
      </c>
      <c r="X11" s="79">
        <v>65.5</v>
      </c>
      <c r="Y11" s="79">
        <v>6.5</v>
      </c>
      <c r="AC11" s="72">
        <v>4</v>
      </c>
      <c r="AD11" s="72">
        <v>4</v>
      </c>
      <c r="BC11" s="14">
        <f t="shared" si="0"/>
        <v>10</v>
      </c>
      <c r="BD11" s="28">
        <f>IF($O$4&gt;0,(LARGE(($N11,$V11,$AD11,$AL11,$AT11,$BB11),1)),"0")</f>
        <v>4</v>
      </c>
      <c r="BE11" s="28">
        <f t="shared" si="1"/>
        <v>6</v>
      </c>
      <c r="BF11" s="8">
        <v>3</v>
      </c>
      <c r="BK11" s="46">
        <f t="shared" si="2"/>
        <v>0</v>
      </c>
      <c r="BL11" s="46">
        <f t="shared" si="3"/>
        <v>68.5</v>
      </c>
      <c r="BM11" s="46">
        <f t="shared" si="4"/>
        <v>0</v>
      </c>
      <c r="BN11" s="46">
        <f t="shared" si="5"/>
        <v>68.5</v>
      </c>
      <c r="BO11" s="46">
        <f t="shared" si="6"/>
        <v>0</v>
      </c>
      <c r="BP11" s="46">
        <f t="shared" si="7"/>
        <v>0</v>
      </c>
      <c r="BQ11" s="46">
        <f t="shared" si="8"/>
        <v>65.5</v>
      </c>
      <c r="BR11" s="46">
        <f t="shared" si="9"/>
        <v>0</v>
      </c>
      <c r="BS11" s="46">
        <f t="shared" si="10"/>
        <v>65.5</v>
      </c>
      <c r="BT11" s="46">
        <f t="shared" si="11"/>
        <v>0</v>
      </c>
      <c r="BU11" s="46">
        <f t="shared" si="12"/>
        <v>0</v>
      </c>
      <c r="BV11" s="46">
        <f t="shared" si="13"/>
        <v>65.5</v>
      </c>
      <c r="BW11" s="46">
        <f t="shared" si="14"/>
        <v>0</v>
      </c>
      <c r="BX11" s="46">
        <f t="shared" si="15"/>
        <v>0</v>
      </c>
      <c r="BY11" s="46">
        <f t="shared" si="16"/>
        <v>0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190</v>
      </c>
      <c r="C12" s="8" t="s">
        <v>328</v>
      </c>
      <c r="D12" s="8" t="s">
        <v>389</v>
      </c>
      <c r="E12" s="8" t="s">
        <v>323</v>
      </c>
      <c r="F12" s="8" t="s">
        <v>156</v>
      </c>
      <c r="G12" s="97">
        <v>0</v>
      </c>
      <c r="H12" s="78">
        <v>69.5</v>
      </c>
      <c r="I12" s="78">
        <v>6.5</v>
      </c>
      <c r="J12" s="103">
        <v>6</v>
      </c>
      <c r="K12" s="79">
        <v>75</v>
      </c>
      <c r="L12" s="79">
        <v>7.5</v>
      </c>
      <c r="M12" s="72">
        <v>3</v>
      </c>
      <c r="N12" s="72">
        <v>3</v>
      </c>
      <c r="O12" s="106">
        <v>0</v>
      </c>
      <c r="P12" s="81">
        <v>70.5</v>
      </c>
      <c r="Q12" s="81">
        <v>7</v>
      </c>
      <c r="R12" s="106">
        <v>0</v>
      </c>
      <c r="S12" s="81">
        <v>66</v>
      </c>
      <c r="T12" s="81">
        <v>6.5</v>
      </c>
      <c r="U12" s="73">
        <v>3</v>
      </c>
      <c r="V12" s="73">
        <v>3</v>
      </c>
      <c r="W12" s="97">
        <v>0</v>
      </c>
      <c r="X12" s="79">
        <v>62.5</v>
      </c>
      <c r="Y12" s="79">
        <v>6</v>
      </c>
      <c r="AC12" s="72">
        <v>5</v>
      </c>
      <c r="AD12" s="72">
        <v>5</v>
      </c>
      <c r="BC12" s="14">
        <f t="shared" si="0"/>
        <v>11</v>
      </c>
      <c r="BD12" s="28">
        <f>IF($O$4&gt;0,(LARGE(($N12,$V12,$AD12,$AL12,$AT12,$BB12),1)),"0")</f>
        <v>5</v>
      </c>
      <c r="BE12" s="28">
        <f t="shared" si="1"/>
        <v>6</v>
      </c>
      <c r="BG12" s="8">
        <v>1</v>
      </c>
      <c r="BK12" s="46">
        <f t="shared" si="2"/>
        <v>0</v>
      </c>
      <c r="BL12" s="46">
        <f t="shared" si="3"/>
        <v>69.5</v>
      </c>
      <c r="BM12" s="46">
        <f t="shared" si="4"/>
        <v>6</v>
      </c>
      <c r="BN12" s="46">
        <f t="shared" si="5"/>
        <v>75</v>
      </c>
      <c r="BO12" s="46">
        <f t="shared" si="6"/>
        <v>6</v>
      </c>
      <c r="BP12" s="46">
        <f t="shared" si="7"/>
        <v>0</v>
      </c>
      <c r="BQ12" s="46">
        <f t="shared" si="8"/>
        <v>70.5</v>
      </c>
      <c r="BR12" s="46">
        <f t="shared" si="9"/>
        <v>0</v>
      </c>
      <c r="BS12" s="46">
        <f t="shared" si="10"/>
        <v>66</v>
      </c>
      <c r="BT12" s="46">
        <f t="shared" si="11"/>
        <v>0</v>
      </c>
      <c r="BU12" s="46">
        <f t="shared" si="12"/>
        <v>0</v>
      </c>
      <c r="BV12" s="46">
        <f t="shared" si="13"/>
        <v>62.5</v>
      </c>
      <c r="BW12" s="46">
        <f t="shared" si="14"/>
        <v>0</v>
      </c>
      <c r="BX12" s="46">
        <f t="shared" si="15"/>
        <v>0</v>
      </c>
      <c r="BY12" s="46">
        <f t="shared" si="16"/>
        <v>0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446</v>
      </c>
      <c r="C13" s="8" t="s">
        <v>425</v>
      </c>
      <c r="D13" s="8" t="s">
        <v>443</v>
      </c>
      <c r="E13" s="8" t="s">
        <v>444</v>
      </c>
      <c r="F13" s="8" t="s">
        <v>445</v>
      </c>
      <c r="N13" s="72">
        <v>99</v>
      </c>
      <c r="V13" s="73">
        <v>99</v>
      </c>
      <c r="W13" s="97">
        <v>0</v>
      </c>
      <c r="X13" s="79">
        <v>70</v>
      </c>
      <c r="Y13" s="79">
        <v>7</v>
      </c>
      <c r="AC13" s="72">
        <v>3</v>
      </c>
      <c r="AD13" s="72">
        <v>3</v>
      </c>
      <c r="BC13" s="14">
        <f t="shared" si="0"/>
        <v>201</v>
      </c>
      <c r="BD13" s="28">
        <f>IF($O$4&gt;0,(LARGE(($N13,$V13,$AD13,$AL13,$AT13,$BB13),1)),"0")</f>
        <v>99</v>
      </c>
      <c r="BE13" s="28">
        <f t="shared" si="1"/>
        <v>102</v>
      </c>
      <c r="BK13" s="46">
        <f t="shared" si="2"/>
        <v>0</v>
      </c>
      <c r="BL13" s="46">
        <f t="shared" si="3"/>
        <v>0</v>
      </c>
      <c r="BM13" s="46">
        <f t="shared" si="4"/>
        <v>0</v>
      </c>
      <c r="BN13" s="46">
        <f t="shared" si="5"/>
        <v>0</v>
      </c>
      <c r="BO13" s="46">
        <f t="shared" si="6"/>
        <v>0</v>
      </c>
      <c r="BP13" s="46">
        <f t="shared" si="7"/>
        <v>0</v>
      </c>
      <c r="BQ13" s="46">
        <f t="shared" si="8"/>
        <v>0</v>
      </c>
      <c r="BR13" s="46">
        <f t="shared" si="9"/>
        <v>0</v>
      </c>
      <c r="BS13" s="46">
        <f t="shared" si="10"/>
        <v>0</v>
      </c>
      <c r="BT13" s="46">
        <f t="shared" si="11"/>
        <v>0</v>
      </c>
      <c r="BU13" s="46">
        <f t="shared" si="12"/>
        <v>0</v>
      </c>
      <c r="BV13" s="46">
        <f t="shared" si="13"/>
        <v>70</v>
      </c>
      <c r="BW13" s="46">
        <f t="shared" si="14"/>
        <v>0</v>
      </c>
      <c r="BX13" s="46">
        <f t="shared" si="15"/>
        <v>0</v>
      </c>
      <c r="BY13" s="46">
        <f t="shared" si="16"/>
        <v>0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154</v>
      </c>
      <c r="C14" s="8" t="s">
        <v>314</v>
      </c>
      <c r="D14" s="8" t="s">
        <v>155</v>
      </c>
      <c r="E14" s="8" t="s">
        <v>323</v>
      </c>
      <c r="F14" s="8" t="s">
        <v>156</v>
      </c>
      <c r="G14" s="97">
        <v>8</v>
      </c>
      <c r="H14" s="78">
        <v>66</v>
      </c>
      <c r="I14" s="78">
        <v>6.5</v>
      </c>
      <c r="M14" s="72">
        <v>5</v>
      </c>
      <c r="N14" s="72">
        <v>5</v>
      </c>
      <c r="V14" s="73">
        <v>99</v>
      </c>
      <c r="AD14" s="72">
        <v>99</v>
      </c>
      <c r="BC14" s="14">
        <f t="shared" si="0"/>
        <v>203</v>
      </c>
      <c r="BD14" s="28">
        <f>IF($O$4&gt;0,(LARGE(($N14,$V14,$AD14,$AL14,$AT14,$BB14),1)),"0")</f>
        <v>99</v>
      </c>
      <c r="BE14" s="28">
        <f t="shared" si="1"/>
        <v>104</v>
      </c>
      <c r="BK14" s="46">
        <f t="shared" si="2"/>
        <v>8</v>
      </c>
      <c r="BL14" s="46">
        <f t="shared" si="3"/>
        <v>66</v>
      </c>
      <c r="BM14" s="46">
        <f t="shared" si="4"/>
        <v>0</v>
      </c>
      <c r="BN14" s="46">
        <f t="shared" si="5"/>
        <v>0</v>
      </c>
      <c r="BO14" s="46">
        <f t="shared" si="6"/>
        <v>8</v>
      </c>
      <c r="BP14" s="46">
        <f t="shared" si="7"/>
        <v>0</v>
      </c>
      <c r="BQ14" s="46">
        <f t="shared" si="8"/>
        <v>0</v>
      </c>
      <c r="BR14" s="46">
        <f t="shared" si="9"/>
        <v>0</v>
      </c>
      <c r="BS14" s="46">
        <f t="shared" si="10"/>
        <v>0</v>
      </c>
      <c r="BT14" s="46">
        <f t="shared" si="11"/>
        <v>0</v>
      </c>
      <c r="BU14" s="46">
        <f t="shared" si="12"/>
        <v>0</v>
      </c>
      <c r="BV14" s="46">
        <f t="shared" si="13"/>
        <v>0</v>
      </c>
      <c r="BW14" s="46">
        <f t="shared" si="14"/>
        <v>0</v>
      </c>
      <c r="BX14" s="46">
        <f t="shared" si="15"/>
        <v>0</v>
      </c>
      <c r="BY14" s="46">
        <f t="shared" si="16"/>
        <v>0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149</v>
      </c>
      <c r="C15" s="8" t="s">
        <v>312</v>
      </c>
      <c r="D15" s="8" t="s">
        <v>150</v>
      </c>
      <c r="E15" s="8" t="s">
        <v>326</v>
      </c>
      <c r="F15" s="8" t="s">
        <v>151</v>
      </c>
      <c r="G15" s="97" t="s">
        <v>177</v>
      </c>
      <c r="N15" s="72">
        <v>90</v>
      </c>
      <c r="V15" s="73">
        <v>99</v>
      </c>
      <c r="AD15" s="72">
        <v>99</v>
      </c>
      <c r="BC15" s="14">
        <f t="shared" si="0"/>
        <v>288</v>
      </c>
      <c r="BD15" s="28">
        <f>IF($O$4&gt;0,(LARGE(($N15,$V15,$AD15,$AL15,$AT15,$BB15),1)),"0")</f>
        <v>99</v>
      </c>
      <c r="BE15" s="28">
        <f t="shared" si="1"/>
        <v>189</v>
      </c>
      <c r="BK15" s="46">
        <f t="shared" si="2"/>
        <v>199</v>
      </c>
      <c r="BL15" s="46">
        <f t="shared" si="3"/>
        <v>0</v>
      </c>
      <c r="BM15" s="46">
        <f t="shared" si="4"/>
        <v>0</v>
      </c>
      <c r="BN15" s="46">
        <f t="shared" si="5"/>
        <v>0</v>
      </c>
      <c r="BO15" s="46">
        <f t="shared" si="6"/>
        <v>199</v>
      </c>
      <c r="BP15" s="46">
        <f t="shared" si="7"/>
        <v>0</v>
      </c>
      <c r="BQ15" s="46">
        <f t="shared" si="8"/>
        <v>0</v>
      </c>
      <c r="BR15" s="46">
        <f t="shared" si="9"/>
        <v>0</v>
      </c>
      <c r="BS15" s="46">
        <f t="shared" si="10"/>
        <v>0</v>
      </c>
      <c r="BT15" s="46">
        <f t="shared" si="11"/>
        <v>0</v>
      </c>
      <c r="BU15" s="46">
        <f t="shared" si="12"/>
        <v>0</v>
      </c>
      <c r="BV15" s="46">
        <f t="shared" si="13"/>
        <v>0</v>
      </c>
      <c r="BW15" s="46">
        <f t="shared" si="14"/>
        <v>0</v>
      </c>
      <c r="BX15" s="46">
        <f t="shared" si="15"/>
        <v>0</v>
      </c>
      <c r="BY15" s="46">
        <f t="shared" si="16"/>
        <v>0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  <row r="16" spans="1:92" x14ac:dyDescent="0.2">
      <c r="A16" s="8">
        <v>7</v>
      </c>
      <c r="B16" s="8" t="s">
        <v>197</v>
      </c>
      <c r="C16" s="8" t="s">
        <v>328</v>
      </c>
      <c r="D16" s="8" t="s">
        <v>198</v>
      </c>
      <c r="E16" s="8" t="s">
        <v>323</v>
      </c>
      <c r="F16" s="8" t="s">
        <v>156</v>
      </c>
      <c r="G16" s="97" t="s">
        <v>160</v>
      </c>
      <c r="N16" s="72">
        <v>90</v>
      </c>
      <c r="V16" s="73">
        <v>99</v>
      </c>
      <c r="AD16" s="72">
        <v>99</v>
      </c>
      <c r="BC16" s="14">
        <f t="shared" si="0"/>
        <v>288</v>
      </c>
      <c r="BD16" s="28">
        <f>IF($O$4&gt;0,(LARGE(($N16,$V16,$AD16,$AL16,$AT16,$BB16),1)),"0")</f>
        <v>99</v>
      </c>
      <c r="BE16" s="28">
        <f t="shared" si="1"/>
        <v>189</v>
      </c>
      <c r="BK16" s="46">
        <f t="shared" si="2"/>
        <v>199</v>
      </c>
      <c r="BL16" s="46">
        <f t="shared" si="3"/>
        <v>0</v>
      </c>
      <c r="BM16" s="46">
        <f t="shared" si="4"/>
        <v>0</v>
      </c>
      <c r="BN16" s="46">
        <f t="shared" si="5"/>
        <v>0</v>
      </c>
      <c r="BO16" s="46">
        <f t="shared" si="6"/>
        <v>199</v>
      </c>
      <c r="BP16" s="46">
        <f t="shared" si="7"/>
        <v>0</v>
      </c>
      <c r="BQ16" s="46">
        <f t="shared" si="8"/>
        <v>0</v>
      </c>
      <c r="BR16" s="46">
        <f t="shared" si="9"/>
        <v>0</v>
      </c>
      <c r="BS16" s="46">
        <f t="shared" si="10"/>
        <v>0</v>
      </c>
      <c r="BT16" s="46">
        <f t="shared" si="11"/>
        <v>0</v>
      </c>
      <c r="BU16" s="46">
        <f t="shared" si="12"/>
        <v>0</v>
      </c>
      <c r="BV16" s="46">
        <f t="shared" si="13"/>
        <v>0</v>
      </c>
      <c r="BW16" s="46">
        <f t="shared" si="14"/>
        <v>0</v>
      </c>
      <c r="BX16" s="46">
        <f t="shared" si="15"/>
        <v>0</v>
      </c>
      <c r="BY16" s="46">
        <f t="shared" si="16"/>
        <v>0</v>
      </c>
      <c r="BZ16" s="46">
        <f t="shared" si="17"/>
        <v>0</v>
      </c>
      <c r="CA16" s="46">
        <f t="shared" si="18"/>
        <v>0</v>
      </c>
      <c r="CB16" s="46">
        <f t="shared" si="19"/>
        <v>0</v>
      </c>
      <c r="CC16" s="46">
        <f t="shared" si="20"/>
        <v>0</v>
      </c>
      <c r="CD16" s="46">
        <f t="shared" si="21"/>
        <v>0</v>
      </c>
      <c r="CE16" s="46">
        <f t="shared" si="22"/>
        <v>0</v>
      </c>
      <c r="CF16" s="46">
        <f t="shared" si="23"/>
        <v>0</v>
      </c>
      <c r="CG16" s="46">
        <f t="shared" si="24"/>
        <v>0</v>
      </c>
      <c r="CH16" s="46">
        <f t="shared" si="25"/>
        <v>0</v>
      </c>
      <c r="CI16" s="46">
        <f t="shared" si="26"/>
        <v>0</v>
      </c>
      <c r="CJ16" s="46">
        <f t="shared" si="27"/>
        <v>0</v>
      </c>
      <c r="CK16" s="46">
        <f t="shared" si="28"/>
        <v>0</v>
      </c>
      <c r="CL16" s="46">
        <f t="shared" si="29"/>
        <v>0</v>
      </c>
      <c r="CM16" s="46">
        <f t="shared" si="30"/>
        <v>0</v>
      </c>
      <c r="CN16" s="46">
        <f t="shared" si="31"/>
        <v>0</v>
      </c>
    </row>
    <row r="17" spans="1:92" x14ac:dyDescent="0.2">
      <c r="A17" s="8">
        <v>9</v>
      </c>
      <c r="B17" s="8" t="s">
        <v>182</v>
      </c>
      <c r="C17" s="8" t="s">
        <v>322</v>
      </c>
      <c r="D17" s="8" t="s">
        <v>183</v>
      </c>
      <c r="E17" s="8" t="s">
        <v>323</v>
      </c>
      <c r="F17" s="8" t="s">
        <v>156</v>
      </c>
      <c r="G17" s="97">
        <v>0</v>
      </c>
      <c r="H17" s="78">
        <v>85</v>
      </c>
      <c r="I17" s="78">
        <v>8.5</v>
      </c>
      <c r="J17" s="103">
        <v>0</v>
      </c>
      <c r="K17" s="79">
        <v>80.5</v>
      </c>
      <c r="L17" s="79">
        <v>8</v>
      </c>
      <c r="M17" s="72">
        <v>1</v>
      </c>
      <c r="N17" s="72">
        <v>99</v>
      </c>
      <c r="V17" s="73">
        <v>99</v>
      </c>
      <c r="W17" s="97">
        <v>0</v>
      </c>
      <c r="X17" s="79">
        <v>75</v>
      </c>
      <c r="Y17" s="79">
        <v>7.5</v>
      </c>
      <c r="AC17" s="72">
        <v>2</v>
      </c>
      <c r="AD17" s="72">
        <v>99</v>
      </c>
      <c r="BC17" s="14">
        <f t="shared" si="0"/>
        <v>297</v>
      </c>
      <c r="BD17" s="28">
        <f>IF($O$4&gt;0,(LARGE(($N17,$V17,$AD17,$AL17,$AT17,$BB17),1)),"0")</f>
        <v>99</v>
      </c>
      <c r="BE17" s="28">
        <f t="shared" si="1"/>
        <v>198</v>
      </c>
      <c r="BI17" s="114" t="s">
        <v>439</v>
      </c>
      <c r="BK17" s="46">
        <f t="shared" si="2"/>
        <v>0</v>
      </c>
      <c r="BL17" s="46">
        <f t="shared" si="3"/>
        <v>85</v>
      </c>
      <c r="BM17" s="46">
        <f t="shared" si="4"/>
        <v>0</v>
      </c>
      <c r="BN17" s="46">
        <f t="shared" si="5"/>
        <v>80.5</v>
      </c>
      <c r="BO17" s="46">
        <f t="shared" si="6"/>
        <v>0</v>
      </c>
      <c r="BP17" s="46">
        <f t="shared" si="7"/>
        <v>0</v>
      </c>
      <c r="BQ17" s="46">
        <f t="shared" si="8"/>
        <v>0</v>
      </c>
      <c r="BR17" s="46">
        <f t="shared" si="9"/>
        <v>0</v>
      </c>
      <c r="BS17" s="46">
        <f t="shared" si="10"/>
        <v>0</v>
      </c>
      <c r="BT17" s="46">
        <f t="shared" si="11"/>
        <v>0</v>
      </c>
      <c r="BU17" s="46">
        <f t="shared" si="12"/>
        <v>0</v>
      </c>
      <c r="BV17" s="46">
        <f t="shared" si="13"/>
        <v>75</v>
      </c>
      <c r="BW17" s="46">
        <f t="shared" si="14"/>
        <v>0</v>
      </c>
      <c r="BX17" s="46">
        <f t="shared" si="15"/>
        <v>0</v>
      </c>
      <c r="BY17" s="46">
        <f t="shared" si="16"/>
        <v>0</v>
      </c>
      <c r="BZ17" s="46">
        <f t="shared" si="17"/>
        <v>0</v>
      </c>
      <c r="CA17" s="46">
        <f t="shared" si="18"/>
        <v>0</v>
      </c>
      <c r="CB17" s="46">
        <f t="shared" si="19"/>
        <v>0</v>
      </c>
      <c r="CC17" s="46">
        <f t="shared" si="20"/>
        <v>0</v>
      </c>
      <c r="CD17" s="46">
        <f t="shared" si="21"/>
        <v>0</v>
      </c>
      <c r="CE17" s="46">
        <f t="shared" si="22"/>
        <v>0</v>
      </c>
      <c r="CF17" s="46">
        <f t="shared" si="23"/>
        <v>0</v>
      </c>
      <c r="CG17" s="46">
        <f t="shared" si="24"/>
        <v>0</v>
      </c>
      <c r="CH17" s="46">
        <f t="shared" si="25"/>
        <v>0</v>
      </c>
      <c r="CI17" s="46">
        <f t="shared" si="26"/>
        <v>0</v>
      </c>
      <c r="CJ17" s="46">
        <f t="shared" si="27"/>
        <v>0</v>
      </c>
      <c r="CK17" s="46">
        <f t="shared" si="28"/>
        <v>0</v>
      </c>
      <c r="CL17" s="46">
        <f t="shared" si="29"/>
        <v>0</v>
      </c>
      <c r="CM17" s="46">
        <f t="shared" si="30"/>
        <v>0</v>
      </c>
      <c r="CN17" s="46">
        <f t="shared" si="31"/>
        <v>0</v>
      </c>
    </row>
  </sheetData>
  <sheetProtection sheet="1" objects="1" scenarios="1"/>
  <sortState ref="A9:CN17">
    <sortCondition ref="BE9"/>
  </sortState>
  <mergeCells count="32"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  <mergeCell ref="A1:BI1"/>
    <mergeCell ref="A3:B3"/>
    <mergeCell ref="C3:E3"/>
    <mergeCell ref="F3:N3"/>
    <mergeCell ref="O3:V3"/>
    <mergeCell ref="W7:AD7"/>
    <mergeCell ref="AE7:AL7"/>
    <mergeCell ref="AM7:AT7"/>
    <mergeCell ref="AU7:BB7"/>
    <mergeCell ref="W6:AD6"/>
    <mergeCell ref="AE6:AL6"/>
    <mergeCell ref="BC4:BF4"/>
    <mergeCell ref="W3:AL5"/>
    <mergeCell ref="BC3:BF3"/>
    <mergeCell ref="BC5:BF5"/>
    <mergeCell ref="BC6:BE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66">
      <formula1>"ja,nee"</formula1>
    </dataValidation>
    <dataValidation type="decimal" allowBlank="1" showInputMessage="1" showErrorMessage="1" sqref="H1:H2 K1:K2 P1:P2 S1:S2 X1:X2 AA1:AA2 AI1:AI2 AF1:AF2 AN1:AN2 AQ1:AQ2 AY1:AY2 AV1:AV2 X9:X13 AV9:AV65466 AY9:AY65466 AN9:AN65466 AQ9:AQ65466 AF9:AF65466 K9:K65466 S9:S65466 P9:P65466 AI9:AI65466 AA9:AA65466 H9:H65466 X15:X65466">
      <formula1>0</formula1>
      <formula2>100</formula2>
    </dataValidation>
    <dataValidation type="decimal" allowBlank="1" showInputMessage="1" showErrorMessage="1" sqref="L1:L2 I1:I2 T1:T2 Q1:Q2 AG1:AG2 AB1:AB2 Y1:Y2 AJ1:AJ2 AR1:AR2 AO1:AO2 AW1:AW2 AZ1:AZ2 Y9:Y13 AZ9:AZ65466 AW9:AW65466 AR9:AR65466 AO9:AO65466 AJ9:AJ65466 Q9:Q65466 AG9:AG65466 AB9:AB65466 I9:I65466 T9:T65466 L9:L65466 Y15:Y65466">
      <formula1>0</formula1>
      <formula2>10</formula2>
    </dataValidation>
    <dataValidation operator="lessThan" allowBlank="1" showInputMessage="1" showErrorMessage="1" sqref="O1:O2 AE1:AE2 AU1:AU2 AU9:AU65466 AE9:AE65466 O9:O65466"/>
  </dataValidations>
  <printOptions headings="1" gridLines="1"/>
  <pageMargins left="0.19685039370078741" right="0" top="0.98425196850393704" bottom="0.98425196850393704" header="0.51181102362204722" footer="0.51181102362204722"/>
  <pageSetup paperSize="9" scale="64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6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2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0" r:id="rId18" name="Button 32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2" r:id="rId19" name="Button 34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3" r:id="rId20" name="Button 35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4" r:id="rId21" name="Button 36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5" r:id="rId22" name="Button 37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7" r:id="rId23" name="Button 3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>
    <pageSetUpPr fitToPage="1"/>
  </sheetPr>
  <dimension ref="A1:CN19"/>
  <sheetViews>
    <sheetView workbookViewId="0">
      <pane xSplit="5" ySplit="8" topLeftCell="N9" activePane="bottomRight" state="frozen"/>
      <selection pane="topRight" activeCell="F1" sqref="F1"/>
      <selection pane="bottomLeft" activeCell="A9" sqref="A9"/>
      <selection pane="bottomRight" activeCell="B20" sqref="B20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3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26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125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35" t="str">
        <f>Instellingen!C43</f>
        <v xml:space="preserve"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 xml:space="preserve"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 xml:space="preserve"> </v>
      </c>
      <c r="AV7" s="138"/>
      <c r="AW7" s="138"/>
      <c r="AX7" s="138"/>
      <c r="AY7" s="138"/>
      <c r="AZ7" s="138"/>
      <c r="BA7" s="138"/>
      <c r="BB7" s="139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77" t="s">
        <v>79</v>
      </c>
      <c r="I8" s="77" t="s">
        <v>80</v>
      </c>
      <c r="J8" s="102" t="s">
        <v>81</v>
      </c>
      <c r="K8" s="80" t="s">
        <v>82</v>
      </c>
      <c r="L8" s="80" t="s">
        <v>83</v>
      </c>
      <c r="M8" s="2" t="s">
        <v>4</v>
      </c>
      <c r="N8" s="2" t="s">
        <v>15</v>
      </c>
      <c r="O8" s="105" t="s">
        <v>78</v>
      </c>
      <c r="P8" s="91" t="s">
        <v>79</v>
      </c>
      <c r="Q8" s="91" t="s">
        <v>80</v>
      </c>
      <c r="R8" s="98" t="s">
        <v>81</v>
      </c>
      <c r="S8" s="91" t="s">
        <v>82</v>
      </c>
      <c r="T8" s="91" t="s">
        <v>83</v>
      </c>
      <c r="U8" s="2" t="s">
        <v>4</v>
      </c>
      <c r="V8" s="2" t="s">
        <v>15</v>
      </c>
      <c r="W8" s="105" t="s">
        <v>78</v>
      </c>
      <c r="X8" s="91" t="s">
        <v>79</v>
      </c>
      <c r="Y8" s="91" t="s">
        <v>80</v>
      </c>
      <c r="Z8" s="98" t="s">
        <v>81</v>
      </c>
      <c r="AA8" s="91" t="s">
        <v>82</v>
      </c>
      <c r="AB8" s="91" t="s">
        <v>83</v>
      </c>
      <c r="AC8" s="2" t="s">
        <v>4</v>
      </c>
      <c r="AD8" s="2" t="s">
        <v>15</v>
      </c>
      <c r="AE8" s="105" t="s">
        <v>78</v>
      </c>
      <c r="AF8" s="91" t="s">
        <v>79</v>
      </c>
      <c r="AG8" s="91" t="s">
        <v>80</v>
      </c>
      <c r="AH8" s="98" t="s">
        <v>81</v>
      </c>
      <c r="AI8" s="91" t="s">
        <v>82</v>
      </c>
      <c r="AJ8" s="91" t="s">
        <v>83</v>
      </c>
      <c r="AK8" s="2" t="s">
        <v>4</v>
      </c>
      <c r="AL8" s="2" t="s">
        <v>15</v>
      </c>
      <c r="AM8" s="105" t="s">
        <v>78</v>
      </c>
      <c r="AN8" s="91" t="s">
        <v>79</v>
      </c>
      <c r="AO8" s="91" t="s">
        <v>80</v>
      </c>
      <c r="AP8" s="98" t="s">
        <v>81</v>
      </c>
      <c r="AQ8" s="91" t="s">
        <v>82</v>
      </c>
      <c r="AR8" s="91" t="s">
        <v>83</v>
      </c>
      <c r="AS8" s="2" t="s">
        <v>4</v>
      </c>
      <c r="AT8" s="2" t="s">
        <v>15</v>
      </c>
      <c r="AU8" s="105" t="s">
        <v>78</v>
      </c>
      <c r="AV8" s="91" t="s">
        <v>79</v>
      </c>
      <c r="AW8" s="91" t="s">
        <v>80</v>
      </c>
      <c r="AX8" s="98" t="s">
        <v>81</v>
      </c>
      <c r="AY8" s="91" t="s">
        <v>82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6" t="s">
        <v>111</v>
      </c>
      <c r="CF8" s="86" t="s">
        <v>112</v>
      </c>
      <c r="CG8" s="86" t="s">
        <v>113</v>
      </c>
      <c r="CH8" s="86" t="s">
        <v>114</v>
      </c>
      <c r="CI8" s="86" t="s">
        <v>115</v>
      </c>
      <c r="CJ8" s="86" t="s">
        <v>116</v>
      </c>
      <c r="CK8" s="86" t="s">
        <v>117</v>
      </c>
      <c r="CL8" s="86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390</v>
      </c>
      <c r="C9" s="8" t="s">
        <v>425</v>
      </c>
      <c r="D9" s="8" t="s">
        <v>391</v>
      </c>
      <c r="E9" s="8" t="s">
        <v>325</v>
      </c>
      <c r="F9" s="8" t="s">
        <v>174</v>
      </c>
      <c r="N9" s="72">
        <v>99</v>
      </c>
      <c r="O9" s="106">
        <v>0</v>
      </c>
      <c r="P9" s="81">
        <v>70</v>
      </c>
      <c r="Q9" s="81">
        <v>6.5</v>
      </c>
      <c r="R9" s="106">
        <v>0</v>
      </c>
      <c r="S9" s="81">
        <v>70</v>
      </c>
      <c r="T9" s="81">
        <v>6.5</v>
      </c>
      <c r="U9" s="73">
        <v>1</v>
      </c>
      <c r="V9" s="73">
        <v>1</v>
      </c>
      <c r="W9" s="97">
        <v>0</v>
      </c>
      <c r="X9" s="79">
        <v>67.5</v>
      </c>
      <c r="Y9" s="79">
        <v>6.5</v>
      </c>
      <c r="AC9" s="72">
        <v>2</v>
      </c>
      <c r="AD9" s="72">
        <v>2</v>
      </c>
      <c r="BC9" s="14">
        <f t="shared" ref="BC9:BC19" si="0">N9+V9+AD9+AL9+AT9+BB9</f>
        <v>102</v>
      </c>
      <c r="BD9" s="28">
        <f>IF($O$4&gt;0,(LARGE(($N9,$V9,$AD9,$AL9,$AT9,$BB9),1)),"0")</f>
        <v>99</v>
      </c>
      <c r="BE9" s="28">
        <f t="shared" ref="BE9:BE19" si="1">BC9-BD9</f>
        <v>3</v>
      </c>
      <c r="BF9" s="8">
        <v>1</v>
      </c>
      <c r="BI9" s="8" t="s">
        <v>447</v>
      </c>
      <c r="BK9" s="46">
        <f t="shared" ref="BK9:BK19" si="2">IF(G9&gt;99,199,G9)</f>
        <v>0</v>
      </c>
      <c r="BL9" s="46">
        <f t="shared" ref="BL9:BL19" si="3">IF(H9="",0,H9)</f>
        <v>0</v>
      </c>
      <c r="BM9" s="46">
        <f t="shared" ref="BM9:BM19" si="4">IF(J9&gt;99,199,J9)</f>
        <v>0</v>
      </c>
      <c r="BN9" s="46">
        <f t="shared" ref="BN9:BN19" si="5">IF(K9="",0,K9)</f>
        <v>0</v>
      </c>
      <c r="BO9" s="46">
        <f t="shared" ref="BO9:BO19" si="6">BK9+BM9</f>
        <v>0</v>
      </c>
      <c r="BP9" s="46">
        <f t="shared" ref="BP9:BP19" si="7">IF(O9&gt;99,199,O9)</f>
        <v>0</v>
      </c>
      <c r="BQ9" s="46">
        <f t="shared" ref="BQ9:BQ19" si="8">IF(P9="",0,P9)</f>
        <v>70</v>
      </c>
      <c r="BR9" s="46">
        <f t="shared" ref="BR9:BR19" si="9">IF(R9&gt;99,199,R9)</f>
        <v>0</v>
      </c>
      <c r="BS9" s="46">
        <f t="shared" ref="BS9:BS19" si="10">IF(S9="",0,S9)</f>
        <v>70</v>
      </c>
      <c r="BT9" s="46">
        <f t="shared" ref="BT9:BT19" si="11">BP9+BR9</f>
        <v>0</v>
      </c>
      <c r="BU9" s="46">
        <f t="shared" ref="BU9:BU19" si="12">IF(W9&gt;99,199,W9)</f>
        <v>0</v>
      </c>
      <c r="BV9" s="46">
        <f t="shared" ref="BV9:BV19" si="13">IF(X9="",0,X9)</f>
        <v>67.5</v>
      </c>
      <c r="BW9" s="46">
        <f t="shared" ref="BW9:BW19" si="14">IF(Z9&gt;99,199,Z9)</f>
        <v>0</v>
      </c>
      <c r="BX9" s="46">
        <f t="shared" ref="BX9:BX19" si="15">IF(AA9="",0,AA9)</f>
        <v>0</v>
      </c>
      <c r="BY9" s="46">
        <f t="shared" ref="BY9:BY19" si="16">BU9+BW9</f>
        <v>0</v>
      </c>
      <c r="BZ9" s="46">
        <f t="shared" ref="BZ9:BZ19" si="17">IF(AE9&gt;99,199,AE9)</f>
        <v>0</v>
      </c>
      <c r="CA9" s="46">
        <f t="shared" ref="CA9:CA19" si="18">IF(AF9="",0,AF9)</f>
        <v>0</v>
      </c>
      <c r="CB9" s="46">
        <f t="shared" ref="CB9:CB19" si="19">IF(AH9&gt;99,199,AH9)</f>
        <v>0</v>
      </c>
      <c r="CC9" s="46">
        <f t="shared" ref="CC9:CC19" si="20">IF(AI9="",0,AI9)</f>
        <v>0</v>
      </c>
      <c r="CD9" s="46">
        <f t="shared" ref="CD9:CD19" si="21">BZ9+CB9</f>
        <v>0</v>
      </c>
      <c r="CE9" s="46">
        <f t="shared" ref="CE9:CE19" si="22">IF(AM9&gt;99,199,AM9)</f>
        <v>0</v>
      </c>
      <c r="CF9" s="46">
        <f t="shared" ref="CF9:CF19" si="23">IF(AN9="",0,AN9)</f>
        <v>0</v>
      </c>
      <c r="CG9" s="46">
        <f t="shared" ref="CG9:CG19" si="24">IF(AP9&gt;99,199,AP9)</f>
        <v>0</v>
      </c>
      <c r="CH9" s="46">
        <f t="shared" ref="CH9:CH19" si="25">IF(AQ9="",0,AQ9)</f>
        <v>0</v>
      </c>
      <c r="CI9" s="46">
        <f t="shared" ref="CI9:CI19" si="26">CE9+CG9</f>
        <v>0</v>
      </c>
      <c r="CJ9" s="46">
        <f t="shared" ref="CJ9:CJ19" si="27">IF(AU9&gt;99,199,AU9)</f>
        <v>0</v>
      </c>
      <c r="CK9" s="46">
        <f t="shared" ref="CK9:CK19" si="28">IF(AV9="",0,AV9)</f>
        <v>0</v>
      </c>
      <c r="CL9" s="46">
        <f t="shared" ref="CL9:CL19" si="29">IF(AX9&gt;99,199,AX9)</f>
        <v>0</v>
      </c>
      <c r="CM9" s="46">
        <f t="shared" ref="CM9:CM19" si="30">IF(AY9="",0,AY9)</f>
        <v>0</v>
      </c>
      <c r="CN9" s="46">
        <f t="shared" ref="CN9:CN19" si="31">CJ9+CL9</f>
        <v>0</v>
      </c>
    </row>
    <row r="10" spans="1:92" x14ac:dyDescent="0.2">
      <c r="A10" s="8">
        <v>2</v>
      </c>
      <c r="B10" s="8" t="s">
        <v>152</v>
      </c>
      <c r="C10" s="8" t="s">
        <v>313</v>
      </c>
      <c r="D10" s="8" t="s">
        <v>153</v>
      </c>
      <c r="E10" s="8" t="s">
        <v>325</v>
      </c>
      <c r="F10" s="8" t="s">
        <v>151</v>
      </c>
      <c r="G10" s="97">
        <v>0</v>
      </c>
      <c r="H10" s="78">
        <v>72.5</v>
      </c>
      <c r="I10" s="78">
        <v>7</v>
      </c>
      <c r="J10" s="103">
        <v>15</v>
      </c>
      <c r="K10" s="79">
        <v>72.5</v>
      </c>
      <c r="L10" s="79">
        <v>7</v>
      </c>
      <c r="M10" s="72">
        <v>4</v>
      </c>
      <c r="N10" s="72">
        <v>4</v>
      </c>
      <c r="O10" s="106">
        <v>0</v>
      </c>
      <c r="P10" s="81">
        <v>66</v>
      </c>
      <c r="Q10" s="81">
        <v>7</v>
      </c>
      <c r="R10" s="106">
        <v>0</v>
      </c>
      <c r="S10" s="81">
        <v>66</v>
      </c>
      <c r="T10" s="81">
        <v>7</v>
      </c>
      <c r="U10" s="73">
        <v>3</v>
      </c>
      <c r="V10" s="73">
        <v>3</v>
      </c>
      <c r="W10" s="97">
        <v>0</v>
      </c>
      <c r="X10" s="79">
        <v>70</v>
      </c>
      <c r="Y10" s="79">
        <v>7</v>
      </c>
      <c r="AC10" s="72">
        <v>1</v>
      </c>
      <c r="AD10" s="72">
        <v>1</v>
      </c>
      <c r="BC10" s="14">
        <f t="shared" si="0"/>
        <v>8</v>
      </c>
      <c r="BD10" s="28">
        <f>IF($O$4&gt;0,(LARGE(($N10,$V10,$AD10,$AL10,$AT10,$BB10),1)),"0")</f>
        <v>4</v>
      </c>
      <c r="BE10" s="28">
        <f t="shared" si="1"/>
        <v>4</v>
      </c>
      <c r="BF10" s="8">
        <v>2</v>
      </c>
      <c r="BK10" s="46">
        <f t="shared" si="2"/>
        <v>0</v>
      </c>
      <c r="BL10" s="46">
        <f t="shared" si="3"/>
        <v>72.5</v>
      </c>
      <c r="BM10" s="46">
        <f t="shared" si="4"/>
        <v>15</v>
      </c>
      <c r="BN10" s="46">
        <f t="shared" si="5"/>
        <v>72.5</v>
      </c>
      <c r="BO10" s="46">
        <f t="shared" si="6"/>
        <v>15</v>
      </c>
      <c r="BP10" s="46">
        <f t="shared" si="7"/>
        <v>0</v>
      </c>
      <c r="BQ10" s="46">
        <f t="shared" si="8"/>
        <v>66</v>
      </c>
      <c r="BR10" s="46">
        <f t="shared" si="9"/>
        <v>0</v>
      </c>
      <c r="BS10" s="46">
        <f t="shared" si="10"/>
        <v>66</v>
      </c>
      <c r="BT10" s="46">
        <f t="shared" si="11"/>
        <v>0</v>
      </c>
      <c r="BU10" s="46">
        <f t="shared" si="12"/>
        <v>0</v>
      </c>
      <c r="BV10" s="46">
        <f t="shared" si="13"/>
        <v>70</v>
      </c>
      <c r="BW10" s="46">
        <f t="shared" si="14"/>
        <v>0</v>
      </c>
      <c r="BX10" s="46">
        <f t="shared" si="15"/>
        <v>0</v>
      </c>
      <c r="BY10" s="46">
        <f t="shared" si="16"/>
        <v>0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186</v>
      </c>
      <c r="C11" s="8" t="s">
        <v>315</v>
      </c>
      <c r="D11" s="8" t="s">
        <v>187</v>
      </c>
      <c r="E11" s="8" t="s">
        <v>325</v>
      </c>
      <c r="F11" s="8" t="s">
        <v>159</v>
      </c>
      <c r="G11" s="97">
        <v>0</v>
      </c>
      <c r="H11" s="78">
        <v>75</v>
      </c>
      <c r="I11" s="78">
        <v>7.5</v>
      </c>
      <c r="J11" s="103">
        <v>0</v>
      </c>
      <c r="K11" s="79">
        <v>70.5</v>
      </c>
      <c r="L11" s="79">
        <v>7</v>
      </c>
      <c r="M11" s="72">
        <v>2</v>
      </c>
      <c r="N11" s="72">
        <v>2</v>
      </c>
      <c r="O11" s="106">
        <v>0</v>
      </c>
      <c r="P11" s="81">
        <v>75</v>
      </c>
      <c r="Q11" s="81">
        <v>7.5</v>
      </c>
      <c r="R11" s="106">
        <v>4</v>
      </c>
      <c r="S11" s="81">
        <v>75</v>
      </c>
      <c r="T11" s="81">
        <v>7.5</v>
      </c>
      <c r="U11" s="73">
        <v>5</v>
      </c>
      <c r="V11" s="73">
        <v>5</v>
      </c>
      <c r="W11" s="97">
        <v>0</v>
      </c>
      <c r="X11" s="79">
        <v>62.5</v>
      </c>
      <c r="Y11" s="79">
        <v>6</v>
      </c>
      <c r="AC11" s="72">
        <v>3</v>
      </c>
      <c r="AD11" s="72">
        <v>3</v>
      </c>
      <c r="BC11" s="14">
        <f t="shared" si="0"/>
        <v>10</v>
      </c>
      <c r="BD11" s="28">
        <f>IF($O$4&gt;0,(LARGE(($N11,$V11,$AD11,$AL11,$AT11,$BB11),1)),"0")</f>
        <v>5</v>
      </c>
      <c r="BE11" s="28">
        <f t="shared" si="1"/>
        <v>5</v>
      </c>
      <c r="BF11" s="8">
        <v>3</v>
      </c>
      <c r="BK11" s="46">
        <f t="shared" si="2"/>
        <v>0</v>
      </c>
      <c r="BL11" s="46">
        <f t="shared" si="3"/>
        <v>75</v>
      </c>
      <c r="BM11" s="46">
        <f t="shared" si="4"/>
        <v>0</v>
      </c>
      <c r="BN11" s="46">
        <f t="shared" si="5"/>
        <v>70.5</v>
      </c>
      <c r="BO11" s="46">
        <f t="shared" si="6"/>
        <v>0</v>
      </c>
      <c r="BP11" s="46">
        <f t="shared" si="7"/>
        <v>0</v>
      </c>
      <c r="BQ11" s="46">
        <f t="shared" si="8"/>
        <v>75</v>
      </c>
      <c r="BR11" s="46">
        <f t="shared" si="9"/>
        <v>4</v>
      </c>
      <c r="BS11" s="46">
        <f t="shared" si="10"/>
        <v>75</v>
      </c>
      <c r="BT11" s="46">
        <f t="shared" si="11"/>
        <v>4</v>
      </c>
      <c r="BU11" s="46">
        <f t="shared" si="12"/>
        <v>0</v>
      </c>
      <c r="BV11" s="46">
        <f t="shared" si="13"/>
        <v>62.5</v>
      </c>
      <c r="BW11" s="46">
        <f t="shared" si="14"/>
        <v>0</v>
      </c>
      <c r="BX11" s="46">
        <f t="shared" si="15"/>
        <v>0</v>
      </c>
      <c r="BY11" s="46">
        <f t="shared" si="16"/>
        <v>0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188</v>
      </c>
      <c r="C12" s="8" t="s">
        <v>327</v>
      </c>
      <c r="D12" s="8" t="s">
        <v>189</v>
      </c>
      <c r="E12" s="8" t="s">
        <v>325</v>
      </c>
      <c r="F12" s="8" t="s">
        <v>148</v>
      </c>
      <c r="G12" s="97">
        <v>0</v>
      </c>
      <c r="H12" s="78">
        <v>68</v>
      </c>
      <c r="I12" s="78">
        <v>6.5</v>
      </c>
      <c r="J12" s="103">
        <v>0</v>
      </c>
      <c r="K12" s="79">
        <v>68</v>
      </c>
      <c r="L12" s="79">
        <v>6.5</v>
      </c>
      <c r="M12" s="72">
        <v>3</v>
      </c>
      <c r="N12" s="72">
        <v>3</v>
      </c>
      <c r="O12" s="106">
        <v>6</v>
      </c>
      <c r="P12" s="81">
        <v>62.5</v>
      </c>
      <c r="Q12" s="81">
        <v>6</v>
      </c>
      <c r="U12" s="73">
        <v>7</v>
      </c>
      <c r="V12" s="73">
        <v>7</v>
      </c>
      <c r="W12" s="97">
        <v>0</v>
      </c>
      <c r="X12" s="79">
        <v>60.5</v>
      </c>
      <c r="Y12" s="79">
        <v>6</v>
      </c>
      <c r="AC12" s="72">
        <v>4</v>
      </c>
      <c r="AD12" s="72">
        <v>4</v>
      </c>
      <c r="BC12" s="14">
        <f t="shared" si="0"/>
        <v>14</v>
      </c>
      <c r="BD12" s="28">
        <f>IF($O$4&gt;0,(LARGE(($N12,$V12,$AD12,$AL12,$AT12,$BB12),1)),"0")</f>
        <v>7</v>
      </c>
      <c r="BE12" s="28">
        <f t="shared" si="1"/>
        <v>7</v>
      </c>
      <c r="BG12" s="8">
        <v>1</v>
      </c>
      <c r="BK12" s="46">
        <f t="shared" si="2"/>
        <v>0</v>
      </c>
      <c r="BL12" s="46">
        <f t="shared" si="3"/>
        <v>68</v>
      </c>
      <c r="BM12" s="46">
        <f t="shared" si="4"/>
        <v>0</v>
      </c>
      <c r="BN12" s="46">
        <f t="shared" si="5"/>
        <v>68</v>
      </c>
      <c r="BO12" s="46">
        <f t="shared" si="6"/>
        <v>0</v>
      </c>
      <c r="BP12" s="46">
        <f t="shared" si="7"/>
        <v>6</v>
      </c>
      <c r="BQ12" s="46">
        <f t="shared" si="8"/>
        <v>62.5</v>
      </c>
      <c r="BR12" s="46">
        <f t="shared" si="9"/>
        <v>0</v>
      </c>
      <c r="BS12" s="46">
        <f t="shared" si="10"/>
        <v>0</v>
      </c>
      <c r="BT12" s="46">
        <f t="shared" si="11"/>
        <v>6</v>
      </c>
      <c r="BU12" s="46">
        <f t="shared" si="12"/>
        <v>0</v>
      </c>
      <c r="BV12" s="46">
        <f t="shared" si="13"/>
        <v>60.5</v>
      </c>
      <c r="BW12" s="46">
        <f t="shared" si="14"/>
        <v>0</v>
      </c>
      <c r="BX12" s="46">
        <f t="shared" si="15"/>
        <v>0</v>
      </c>
      <c r="BY12" s="46">
        <f t="shared" si="16"/>
        <v>0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195</v>
      </c>
      <c r="C13" s="8" t="s">
        <v>331</v>
      </c>
      <c r="D13" s="8" t="s">
        <v>196</v>
      </c>
      <c r="E13" s="8" t="s">
        <v>325</v>
      </c>
      <c r="F13" s="8" t="s">
        <v>151</v>
      </c>
      <c r="G13" s="97">
        <v>12</v>
      </c>
      <c r="H13" s="78">
        <v>50</v>
      </c>
      <c r="I13" s="78">
        <v>5</v>
      </c>
      <c r="M13" s="72">
        <v>6</v>
      </c>
      <c r="N13" s="72">
        <v>6</v>
      </c>
      <c r="O13" s="106">
        <v>0</v>
      </c>
      <c r="P13" s="81">
        <v>66</v>
      </c>
      <c r="Q13" s="81">
        <v>6.5</v>
      </c>
      <c r="R13" s="106">
        <v>0</v>
      </c>
      <c r="S13" s="81">
        <v>66</v>
      </c>
      <c r="T13" s="81">
        <v>6.5</v>
      </c>
      <c r="U13" s="73">
        <v>4</v>
      </c>
      <c r="V13" s="73">
        <v>4</v>
      </c>
      <c r="W13" s="97">
        <v>4</v>
      </c>
      <c r="X13" s="79">
        <v>65.5</v>
      </c>
      <c r="Y13" s="79">
        <v>6.5</v>
      </c>
      <c r="AC13" s="72">
        <v>5</v>
      </c>
      <c r="AD13" s="72">
        <v>5</v>
      </c>
      <c r="BC13" s="14">
        <f t="shared" si="0"/>
        <v>15</v>
      </c>
      <c r="BD13" s="28">
        <f>IF($O$4&gt;0,(LARGE(($N13,$V13,$AD13,$AL13,$AT13,$BB13),1)),"0")</f>
        <v>6</v>
      </c>
      <c r="BE13" s="28">
        <f t="shared" si="1"/>
        <v>9</v>
      </c>
      <c r="BG13" s="8">
        <v>2</v>
      </c>
      <c r="BK13" s="46">
        <f t="shared" si="2"/>
        <v>12</v>
      </c>
      <c r="BL13" s="46">
        <f t="shared" si="3"/>
        <v>50</v>
      </c>
      <c r="BM13" s="46">
        <f t="shared" si="4"/>
        <v>0</v>
      </c>
      <c r="BN13" s="46">
        <f t="shared" si="5"/>
        <v>0</v>
      </c>
      <c r="BO13" s="46">
        <f t="shared" si="6"/>
        <v>12</v>
      </c>
      <c r="BP13" s="46">
        <f t="shared" si="7"/>
        <v>0</v>
      </c>
      <c r="BQ13" s="46">
        <f t="shared" si="8"/>
        <v>66</v>
      </c>
      <c r="BR13" s="46">
        <f t="shared" si="9"/>
        <v>0</v>
      </c>
      <c r="BS13" s="46">
        <f t="shared" si="10"/>
        <v>66</v>
      </c>
      <c r="BT13" s="46">
        <f t="shared" si="11"/>
        <v>0</v>
      </c>
      <c r="BU13" s="46">
        <f t="shared" si="12"/>
        <v>4</v>
      </c>
      <c r="BV13" s="46">
        <f t="shared" si="13"/>
        <v>65.5</v>
      </c>
      <c r="BW13" s="46">
        <f t="shared" si="14"/>
        <v>0</v>
      </c>
      <c r="BX13" s="46">
        <f t="shared" si="15"/>
        <v>0</v>
      </c>
      <c r="BY13" s="46">
        <f t="shared" si="16"/>
        <v>4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199</v>
      </c>
      <c r="C14" s="8" t="s">
        <v>332</v>
      </c>
      <c r="D14" s="8" t="s">
        <v>200</v>
      </c>
      <c r="E14" s="8" t="s">
        <v>325</v>
      </c>
      <c r="F14" s="8" t="s">
        <v>159</v>
      </c>
      <c r="G14" s="97" t="s">
        <v>160</v>
      </c>
      <c r="N14" s="72">
        <v>90</v>
      </c>
      <c r="O14" s="106">
        <v>4</v>
      </c>
      <c r="P14" s="81">
        <v>65.5</v>
      </c>
      <c r="Q14" s="81">
        <v>6.5</v>
      </c>
      <c r="U14" s="73">
        <v>6</v>
      </c>
      <c r="V14" s="73">
        <v>6</v>
      </c>
      <c r="W14" s="97">
        <v>4</v>
      </c>
      <c r="X14" s="79">
        <v>60.5</v>
      </c>
      <c r="Y14" s="79">
        <v>6</v>
      </c>
      <c r="AC14" s="72">
        <v>6</v>
      </c>
      <c r="AD14" s="72">
        <v>6</v>
      </c>
      <c r="BC14" s="14">
        <f t="shared" si="0"/>
        <v>102</v>
      </c>
      <c r="BD14" s="28">
        <f>IF($O$4&gt;0,(LARGE(($N14,$V14,$AD14,$AL14,$AT14,$BB14),1)),"0")</f>
        <v>90</v>
      </c>
      <c r="BE14" s="28">
        <f t="shared" si="1"/>
        <v>12</v>
      </c>
      <c r="BK14" s="46">
        <f t="shared" si="2"/>
        <v>199</v>
      </c>
      <c r="BL14" s="46">
        <f t="shared" si="3"/>
        <v>0</v>
      </c>
      <c r="BM14" s="46">
        <f t="shared" si="4"/>
        <v>0</v>
      </c>
      <c r="BN14" s="46">
        <f t="shared" si="5"/>
        <v>0</v>
      </c>
      <c r="BO14" s="46">
        <f t="shared" si="6"/>
        <v>199</v>
      </c>
      <c r="BP14" s="46">
        <f t="shared" si="7"/>
        <v>4</v>
      </c>
      <c r="BQ14" s="46">
        <f t="shared" si="8"/>
        <v>65.5</v>
      </c>
      <c r="BR14" s="46">
        <f t="shared" si="9"/>
        <v>0</v>
      </c>
      <c r="BS14" s="46">
        <f t="shared" si="10"/>
        <v>0</v>
      </c>
      <c r="BT14" s="46">
        <f t="shared" si="11"/>
        <v>4</v>
      </c>
      <c r="BU14" s="46">
        <f t="shared" si="12"/>
        <v>4</v>
      </c>
      <c r="BV14" s="46">
        <f t="shared" si="13"/>
        <v>60.5</v>
      </c>
      <c r="BW14" s="46">
        <f t="shared" si="14"/>
        <v>0</v>
      </c>
      <c r="BX14" s="46">
        <f t="shared" si="15"/>
        <v>0</v>
      </c>
      <c r="BY14" s="46">
        <f t="shared" si="16"/>
        <v>4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157</v>
      </c>
      <c r="C15" s="8" t="s">
        <v>315</v>
      </c>
      <c r="D15" s="8" t="s">
        <v>158</v>
      </c>
      <c r="E15" s="8" t="s">
        <v>325</v>
      </c>
      <c r="F15" s="8" t="s">
        <v>159</v>
      </c>
      <c r="G15" s="97" t="s">
        <v>177</v>
      </c>
      <c r="N15" s="72">
        <v>90</v>
      </c>
      <c r="O15" s="106">
        <v>13</v>
      </c>
      <c r="P15" s="81">
        <v>68</v>
      </c>
      <c r="Q15" s="81">
        <v>6.5</v>
      </c>
      <c r="U15" s="73">
        <v>8</v>
      </c>
      <c r="V15" s="73">
        <v>8</v>
      </c>
      <c r="W15" s="97" t="s">
        <v>160</v>
      </c>
      <c r="AD15" s="72">
        <v>90</v>
      </c>
      <c r="BC15" s="14">
        <f t="shared" si="0"/>
        <v>188</v>
      </c>
      <c r="BD15" s="28">
        <f>IF($O$4&gt;0,(LARGE(($N15,$V15,$AD15,$AL15,$AT15,$BB15),1)),"0")</f>
        <v>90</v>
      </c>
      <c r="BE15" s="28">
        <f t="shared" si="1"/>
        <v>98</v>
      </c>
      <c r="BK15" s="46">
        <f t="shared" si="2"/>
        <v>199</v>
      </c>
      <c r="BL15" s="46">
        <f t="shared" si="3"/>
        <v>0</v>
      </c>
      <c r="BM15" s="46">
        <f t="shared" si="4"/>
        <v>0</v>
      </c>
      <c r="BN15" s="46">
        <f t="shared" si="5"/>
        <v>0</v>
      </c>
      <c r="BO15" s="46">
        <f t="shared" si="6"/>
        <v>199</v>
      </c>
      <c r="BP15" s="46">
        <f t="shared" si="7"/>
        <v>13</v>
      </c>
      <c r="BQ15" s="46">
        <f t="shared" si="8"/>
        <v>68</v>
      </c>
      <c r="BR15" s="46">
        <f t="shared" si="9"/>
        <v>0</v>
      </c>
      <c r="BS15" s="46">
        <f t="shared" si="10"/>
        <v>0</v>
      </c>
      <c r="BT15" s="46">
        <f t="shared" si="11"/>
        <v>13</v>
      </c>
      <c r="BU15" s="46">
        <f t="shared" si="12"/>
        <v>199</v>
      </c>
      <c r="BV15" s="46">
        <f t="shared" si="13"/>
        <v>0</v>
      </c>
      <c r="BW15" s="46">
        <f t="shared" si="14"/>
        <v>0</v>
      </c>
      <c r="BX15" s="46">
        <f t="shared" si="15"/>
        <v>0</v>
      </c>
      <c r="BY15" s="46">
        <f t="shared" si="16"/>
        <v>199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  <row r="16" spans="1:92" x14ac:dyDescent="0.2">
      <c r="A16" s="8">
        <v>8</v>
      </c>
      <c r="B16" s="8" t="s">
        <v>392</v>
      </c>
      <c r="C16" s="8" t="s">
        <v>426</v>
      </c>
      <c r="D16" s="8" t="s">
        <v>393</v>
      </c>
      <c r="E16" s="8" t="s">
        <v>325</v>
      </c>
      <c r="F16" s="8" t="s">
        <v>165</v>
      </c>
      <c r="N16" s="72">
        <v>99</v>
      </c>
      <c r="O16" s="106">
        <v>21</v>
      </c>
      <c r="P16" s="81">
        <v>66</v>
      </c>
      <c r="Q16" s="81">
        <v>6.5</v>
      </c>
      <c r="U16" s="73">
        <v>9</v>
      </c>
      <c r="V16" s="73">
        <v>9</v>
      </c>
      <c r="AD16" s="72">
        <v>99</v>
      </c>
      <c r="BC16" s="14">
        <f t="shared" si="0"/>
        <v>207</v>
      </c>
      <c r="BD16" s="28">
        <f>IF($O$4&gt;0,(LARGE(($N16,$V16,$AD16,$AL16,$AT16,$BB16),1)),"0")</f>
        <v>99</v>
      </c>
      <c r="BE16" s="28">
        <f t="shared" si="1"/>
        <v>108</v>
      </c>
      <c r="BK16" s="46">
        <f t="shared" si="2"/>
        <v>0</v>
      </c>
      <c r="BL16" s="46">
        <f t="shared" si="3"/>
        <v>0</v>
      </c>
      <c r="BM16" s="46">
        <f t="shared" si="4"/>
        <v>0</v>
      </c>
      <c r="BN16" s="46">
        <f t="shared" si="5"/>
        <v>0</v>
      </c>
      <c r="BO16" s="46">
        <f t="shared" si="6"/>
        <v>0</v>
      </c>
      <c r="BP16" s="46">
        <f t="shared" si="7"/>
        <v>21</v>
      </c>
      <c r="BQ16" s="46">
        <f t="shared" si="8"/>
        <v>66</v>
      </c>
      <c r="BR16" s="46">
        <f t="shared" si="9"/>
        <v>0</v>
      </c>
      <c r="BS16" s="46">
        <f t="shared" si="10"/>
        <v>0</v>
      </c>
      <c r="BT16" s="46">
        <f t="shared" si="11"/>
        <v>21</v>
      </c>
      <c r="BU16" s="46">
        <f t="shared" si="12"/>
        <v>0</v>
      </c>
      <c r="BV16" s="46">
        <f t="shared" si="13"/>
        <v>0</v>
      </c>
      <c r="BW16" s="46">
        <f t="shared" si="14"/>
        <v>0</v>
      </c>
      <c r="BX16" s="46">
        <f t="shared" si="15"/>
        <v>0</v>
      </c>
      <c r="BY16" s="46">
        <f t="shared" si="16"/>
        <v>0</v>
      </c>
      <c r="BZ16" s="46">
        <f t="shared" si="17"/>
        <v>0</v>
      </c>
      <c r="CA16" s="46">
        <f t="shared" si="18"/>
        <v>0</v>
      </c>
      <c r="CB16" s="46">
        <f t="shared" si="19"/>
        <v>0</v>
      </c>
      <c r="CC16" s="46">
        <f t="shared" si="20"/>
        <v>0</v>
      </c>
      <c r="CD16" s="46">
        <f t="shared" si="21"/>
        <v>0</v>
      </c>
      <c r="CE16" s="46">
        <f t="shared" si="22"/>
        <v>0</v>
      </c>
      <c r="CF16" s="46">
        <f t="shared" si="23"/>
        <v>0</v>
      </c>
      <c r="CG16" s="46">
        <f t="shared" si="24"/>
        <v>0</v>
      </c>
      <c r="CH16" s="46">
        <f t="shared" si="25"/>
        <v>0</v>
      </c>
      <c r="CI16" s="46">
        <f t="shared" si="26"/>
        <v>0</v>
      </c>
      <c r="CJ16" s="46">
        <f t="shared" si="27"/>
        <v>0</v>
      </c>
      <c r="CK16" s="46">
        <f t="shared" si="28"/>
        <v>0</v>
      </c>
      <c r="CL16" s="46">
        <f t="shared" si="29"/>
        <v>0</v>
      </c>
      <c r="CM16" s="46">
        <f t="shared" si="30"/>
        <v>0</v>
      </c>
      <c r="CN16" s="46">
        <f t="shared" si="31"/>
        <v>0</v>
      </c>
    </row>
    <row r="17" spans="1:92" x14ac:dyDescent="0.2">
      <c r="A17" s="8">
        <v>9</v>
      </c>
      <c r="B17" s="8" t="s">
        <v>450</v>
      </c>
      <c r="C17" s="8" t="s">
        <v>375</v>
      </c>
      <c r="D17" s="8" t="s">
        <v>448</v>
      </c>
      <c r="E17" s="8" t="s">
        <v>449</v>
      </c>
      <c r="F17" s="8" t="s">
        <v>148</v>
      </c>
      <c r="N17" s="72">
        <v>99</v>
      </c>
      <c r="V17" s="73">
        <v>99</v>
      </c>
      <c r="W17" s="97" t="s">
        <v>160</v>
      </c>
      <c r="AD17" s="72">
        <v>90</v>
      </c>
      <c r="BC17" s="14">
        <f t="shared" si="0"/>
        <v>288</v>
      </c>
      <c r="BD17" s="28">
        <f>IF($O$4&gt;0,(LARGE(($N17,$V17,$AD17,$AL17,$AT17,$BB17),1)),"0")</f>
        <v>99</v>
      </c>
      <c r="BE17" s="28">
        <f t="shared" si="1"/>
        <v>189</v>
      </c>
      <c r="BK17" s="46">
        <f t="shared" si="2"/>
        <v>0</v>
      </c>
      <c r="BL17" s="46">
        <f t="shared" si="3"/>
        <v>0</v>
      </c>
      <c r="BM17" s="46">
        <f t="shared" si="4"/>
        <v>0</v>
      </c>
      <c r="BN17" s="46">
        <f t="shared" si="5"/>
        <v>0</v>
      </c>
      <c r="BO17" s="46">
        <f t="shared" si="6"/>
        <v>0</v>
      </c>
      <c r="BP17" s="46">
        <f t="shared" si="7"/>
        <v>0</v>
      </c>
      <c r="BQ17" s="46">
        <f t="shared" si="8"/>
        <v>0</v>
      </c>
      <c r="BR17" s="46">
        <f t="shared" si="9"/>
        <v>0</v>
      </c>
      <c r="BS17" s="46">
        <f t="shared" si="10"/>
        <v>0</v>
      </c>
      <c r="BT17" s="46">
        <f t="shared" si="11"/>
        <v>0</v>
      </c>
      <c r="BU17" s="46">
        <f t="shared" si="12"/>
        <v>199</v>
      </c>
      <c r="BV17" s="46">
        <f t="shared" si="13"/>
        <v>0</v>
      </c>
      <c r="BW17" s="46">
        <f t="shared" si="14"/>
        <v>0</v>
      </c>
      <c r="BX17" s="46">
        <f t="shared" si="15"/>
        <v>0</v>
      </c>
      <c r="BY17" s="46">
        <f t="shared" si="16"/>
        <v>199</v>
      </c>
      <c r="BZ17" s="46">
        <f t="shared" si="17"/>
        <v>0</v>
      </c>
      <c r="CA17" s="46">
        <f t="shared" si="18"/>
        <v>0</v>
      </c>
      <c r="CB17" s="46">
        <f t="shared" si="19"/>
        <v>0</v>
      </c>
      <c r="CC17" s="46">
        <f t="shared" si="20"/>
        <v>0</v>
      </c>
      <c r="CD17" s="46">
        <f t="shared" si="21"/>
        <v>0</v>
      </c>
      <c r="CE17" s="46">
        <f t="shared" si="22"/>
        <v>0</v>
      </c>
      <c r="CF17" s="46">
        <f t="shared" si="23"/>
        <v>0</v>
      </c>
      <c r="CG17" s="46">
        <f t="shared" si="24"/>
        <v>0</v>
      </c>
      <c r="CH17" s="46">
        <f t="shared" si="25"/>
        <v>0</v>
      </c>
      <c r="CI17" s="46">
        <f t="shared" si="26"/>
        <v>0</v>
      </c>
      <c r="CJ17" s="46">
        <f t="shared" si="27"/>
        <v>0</v>
      </c>
      <c r="CK17" s="46">
        <f t="shared" si="28"/>
        <v>0</v>
      </c>
      <c r="CL17" s="46">
        <f t="shared" si="29"/>
        <v>0</v>
      </c>
      <c r="CM17" s="46">
        <f t="shared" si="30"/>
        <v>0</v>
      </c>
      <c r="CN17" s="46">
        <f t="shared" si="31"/>
        <v>0</v>
      </c>
    </row>
    <row r="18" spans="1:92" x14ac:dyDescent="0.2">
      <c r="A18" s="8">
        <v>10</v>
      </c>
      <c r="B18" s="8" t="s">
        <v>193</v>
      </c>
      <c r="C18" s="8" t="s">
        <v>330</v>
      </c>
      <c r="D18" s="8" t="s">
        <v>194</v>
      </c>
      <c r="E18" s="8" t="s">
        <v>325</v>
      </c>
      <c r="F18" s="8" t="s">
        <v>174</v>
      </c>
      <c r="G18" s="97">
        <v>6</v>
      </c>
      <c r="H18" s="78">
        <v>65.5</v>
      </c>
      <c r="I18" s="78">
        <v>6.5</v>
      </c>
      <c r="M18" s="72">
        <v>5</v>
      </c>
      <c r="N18" s="72">
        <v>99</v>
      </c>
      <c r="O18" s="106">
        <v>0</v>
      </c>
      <c r="P18" s="81">
        <v>69.5</v>
      </c>
      <c r="Q18" s="81">
        <v>6.5</v>
      </c>
      <c r="R18" s="106">
        <v>0</v>
      </c>
      <c r="S18" s="81">
        <v>69.5</v>
      </c>
      <c r="T18" s="81">
        <v>6.5</v>
      </c>
      <c r="U18" s="73">
        <v>2</v>
      </c>
      <c r="V18" s="73">
        <v>99</v>
      </c>
      <c r="W18" s="97">
        <v>4</v>
      </c>
      <c r="X18" s="79">
        <v>60</v>
      </c>
      <c r="Y18" s="79">
        <v>6</v>
      </c>
      <c r="AC18" s="72">
        <v>7</v>
      </c>
      <c r="AD18" s="72">
        <v>99</v>
      </c>
      <c r="BC18" s="14">
        <f t="shared" si="0"/>
        <v>297</v>
      </c>
      <c r="BD18" s="28">
        <f>IF($O$4&gt;0,(LARGE(($N18,$V18,$AD18,$AL18,$AT18,$BB18),1)),"0")</f>
        <v>99</v>
      </c>
      <c r="BE18" s="28">
        <f t="shared" si="1"/>
        <v>198</v>
      </c>
      <c r="BI18" s="114" t="s">
        <v>439</v>
      </c>
      <c r="BK18" s="46">
        <f t="shared" si="2"/>
        <v>6</v>
      </c>
      <c r="BL18" s="46">
        <f t="shared" si="3"/>
        <v>65.5</v>
      </c>
      <c r="BM18" s="46">
        <f t="shared" si="4"/>
        <v>0</v>
      </c>
      <c r="BN18" s="46">
        <f t="shared" si="5"/>
        <v>0</v>
      </c>
      <c r="BO18" s="46">
        <f t="shared" si="6"/>
        <v>6</v>
      </c>
      <c r="BP18" s="46">
        <f t="shared" si="7"/>
        <v>0</v>
      </c>
      <c r="BQ18" s="46">
        <f t="shared" si="8"/>
        <v>69.5</v>
      </c>
      <c r="BR18" s="46">
        <f t="shared" si="9"/>
        <v>0</v>
      </c>
      <c r="BS18" s="46">
        <f t="shared" si="10"/>
        <v>69.5</v>
      </c>
      <c r="BT18" s="46">
        <f t="shared" si="11"/>
        <v>0</v>
      </c>
      <c r="BU18" s="46">
        <f t="shared" si="12"/>
        <v>4</v>
      </c>
      <c r="BV18" s="46">
        <f t="shared" si="13"/>
        <v>60</v>
      </c>
      <c r="BW18" s="46">
        <f t="shared" si="14"/>
        <v>0</v>
      </c>
      <c r="BX18" s="46">
        <f t="shared" si="15"/>
        <v>0</v>
      </c>
      <c r="BY18" s="46">
        <f t="shared" si="16"/>
        <v>4</v>
      </c>
      <c r="BZ18" s="46">
        <f t="shared" si="17"/>
        <v>0</v>
      </c>
      <c r="CA18" s="46">
        <f t="shared" si="18"/>
        <v>0</v>
      </c>
      <c r="CB18" s="46">
        <f t="shared" si="19"/>
        <v>0</v>
      </c>
      <c r="CC18" s="46">
        <f t="shared" si="20"/>
        <v>0</v>
      </c>
      <c r="CD18" s="46">
        <f t="shared" si="21"/>
        <v>0</v>
      </c>
      <c r="CE18" s="46">
        <f t="shared" si="22"/>
        <v>0</v>
      </c>
      <c r="CF18" s="46">
        <f t="shared" si="23"/>
        <v>0</v>
      </c>
      <c r="CG18" s="46">
        <f t="shared" si="24"/>
        <v>0</v>
      </c>
      <c r="CH18" s="46">
        <f t="shared" si="25"/>
        <v>0</v>
      </c>
      <c r="CI18" s="46">
        <f t="shared" si="26"/>
        <v>0</v>
      </c>
      <c r="CJ18" s="46">
        <f t="shared" si="27"/>
        <v>0</v>
      </c>
      <c r="CK18" s="46">
        <f t="shared" si="28"/>
        <v>0</v>
      </c>
      <c r="CL18" s="46">
        <f t="shared" si="29"/>
        <v>0</v>
      </c>
      <c r="CM18" s="46">
        <f t="shared" si="30"/>
        <v>0</v>
      </c>
      <c r="CN18" s="46">
        <f t="shared" si="31"/>
        <v>0</v>
      </c>
    </row>
    <row r="19" spans="1:92" x14ac:dyDescent="0.2">
      <c r="A19" s="8">
        <v>10</v>
      </c>
      <c r="B19" s="8" t="s">
        <v>184</v>
      </c>
      <c r="C19" s="8" t="s">
        <v>324</v>
      </c>
      <c r="D19" s="8" t="s">
        <v>185</v>
      </c>
      <c r="E19" s="8" t="s">
        <v>325</v>
      </c>
      <c r="F19" s="8" t="s">
        <v>174</v>
      </c>
      <c r="G19" s="97">
        <v>0</v>
      </c>
      <c r="H19" s="78">
        <v>75.5</v>
      </c>
      <c r="I19" s="78">
        <v>7.5</v>
      </c>
      <c r="J19" s="103">
        <v>0</v>
      </c>
      <c r="K19" s="79">
        <v>76</v>
      </c>
      <c r="L19" s="79">
        <v>7.5</v>
      </c>
      <c r="M19" s="72">
        <v>1</v>
      </c>
      <c r="N19" s="72">
        <v>99</v>
      </c>
      <c r="V19" s="73">
        <v>99</v>
      </c>
      <c r="AD19" s="72">
        <v>99</v>
      </c>
      <c r="BC19" s="14">
        <f t="shared" si="0"/>
        <v>297</v>
      </c>
      <c r="BD19" s="28">
        <f>IF($O$4&gt;0,(LARGE(($N19,$V19,$AD19,$AL19,$AT19,$BB19),1)),"0")</f>
        <v>99</v>
      </c>
      <c r="BE19" s="28">
        <f t="shared" si="1"/>
        <v>198</v>
      </c>
      <c r="BI19" s="114" t="s">
        <v>439</v>
      </c>
      <c r="BK19" s="46">
        <f t="shared" si="2"/>
        <v>0</v>
      </c>
      <c r="BL19" s="46">
        <f t="shared" si="3"/>
        <v>75.5</v>
      </c>
      <c r="BM19" s="46">
        <f t="shared" si="4"/>
        <v>0</v>
      </c>
      <c r="BN19" s="46">
        <f t="shared" si="5"/>
        <v>76</v>
      </c>
      <c r="BO19" s="46">
        <f t="shared" si="6"/>
        <v>0</v>
      </c>
      <c r="BP19" s="46">
        <f t="shared" si="7"/>
        <v>0</v>
      </c>
      <c r="BQ19" s="46">
        <f t="shared" si="8"/>
        <v>0</v>
      </c>
      <c r="BR19" s="46">
        <f t="shared" si="9"/>
        <v>0</v>
      </c>
      <c r="BS19" s="46">
        <f t="shared" si="10"/>
        <v>0</v>
      </c>
      <c r="BT19" s="46">
        <f t="shared" si="11"/>
        <v>0</v>
      </c>
      <c r="BU19" s="46">
        <f t="shared" si="12"/>
        <v>0</v>
      </c>
      <c r="BV19" s="46">
        <f t="shared" si="13"/>
        <v>0</v>
      </c>
      <c r="BW19" s="46">
        <f t="shared" si="14"/>
        <v>0</v>
      </c>
      <c r="BX19" s="46">
        <f t="shared" si="15"/>
        <v>0</v>
      </c>
      <c r="BY19" s="46">
        <f t="shared" si="16"/>
        <v>0</v>
      </c>
      <c r="BZ19" s="46">
        <f t="shared" si="17"/>
        <v>0</v>
      </c>
      <c r="CA19" s="46">
        <f t="shared" si="18"/>
        <v>0</v>
      </c>
      <c r="CB19" s="46">
        <f t="shared" si="19"/>
        <v>0</v>
      </c>
      <c r="CC19" s="46">
        <f t="shared" si="20"/>
        <v>0</v>
      </c>
      <c r="CD19" s="46">
        <f t="shared" si="21"/>
        <v>0</v>
      </c>
      <c r="CE19" s="46">
        <f t="shared" si="22"/>
        <v>0</v>
      </c>
      <c r="CF19" s="46">
        <f t="shared" si="23"/>
        <v>0</v>
      </c>
      <c r="CG19" s="46">
        <f t="shared" si="24"/>
        <v>0</v>
      </c>
      <c r="CH19" s="46">
        <f t="shared" si="25"/>
        <v>0</v>
      </c>
      <c r="CI19" s="46">
        <f t="shared" si="26"/>
        <v>0</v>
      </c>
      <c r="CJ19" s="46">
        <f t="shared" si="27"/>
        <v>0</v>
      </c>
      <c r="CK19" s="46">
        <f t="shared" si="28"/>
        <v>0</v>
      </c>
      <c r="CL19" s="46">
        <f t="shared" si="29"/>
        <v>0</v>
      </c>
      <c r="CM19" s="46">
        <f t="shared" si="30"/>
        <v>0</v>
      </c>
      <c r="CN19" s="46">
        <f t="shared" si="31"/>
        <v>0</v>
      </c>
    </row>
  </sheetData>
  <sheetProtection sheet="1" objects="1" scenarios="1"/>
  <sortState ref="A9:CN1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64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0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6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7" r:id="rId18" name="Button 15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8" r:id="rId19" name="Button 16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9" r:id="rId20" name="Button 1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0" r:id="rId21" name="Button 18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1" r:id="rId22" name="Button 19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2" r:id="rId23" name="Button 20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A1:CN40"/>
  <sheetViews>
    <sheetView workbookViewId="0">
      <pane xSplit="5" ySplit="8" topLeftCell="N9" activePane="bottomRight" state="frozen"/>
      <selection pane="topRight" activeCell="F1" sqref="F1"/>
      <selection pane="bottomLeft" activeCell="A9" sqref="A9"/>
      <selection pane="bottomRight" activeCell="BI14" sqref="BI14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9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26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126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3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35" t="str">
        <f>Instellingen!C43</f>
        <v xml:space="preserve"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 xml:space="preserve"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 xml:space="preserve"> </v>
      </c>
      <c r="AV7" s="138"/>
      <c r="AW7" s="138"/>
      <c r="AX7" s="138"/>
      <c r="AY7" s="138"/>
      <c r="AZ7" s="138"/>
      <c r="BA7" s="138"/>
      <c r="BB7" s="139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77" t="s">
        <v>79</v>
      </c>
      <c r="I8" s="77" t="s">
        <v>80</v>
      </c>
      <c r="J8" s="102" t="s">
        <v>81</v>
      </c>
      <c r="K8" s="80" t="s">
        <v>82</v>
      </c>
      <c r="L8" s="80" t="s">
        <v>83</v>
      </c>
      <c r="M8" s="2" t="s">
        <v>4</v>
      </c>
      <c r="N8" s="2" t="s">
        <v>15</v>
      </c>
      <c r="O8" s="105" t="s">
        <v>78</v>
      </c>
      <c r="P8" s="91" t="s">
        <v>79</v>
      </c>
      <c r="Q8" s="91" t="s">
        <v>80</v>
      </c>
      <c r="R8" s="98" t="s">
        <v>81</v>
      </c>
      <c r="S8" s="91" t="s">
        <v>82</v>
      </c>
      <c r="T8" s="91" t="s">
        <v>83</v>
      </c>
      <c r="U8" s="2" t="s">
        <v>4</v>
      </c>
      <c r="V8" s="2" t="s">
        <v>15</v>
      </c>
      <c r="W8" s="105" t="s">
        <v>78</v>
      </c>
      <c r="X8" s="91" t="s">
        <v>79</v>
      </c>
      <c r="Y8" s="91" t="s">
        <v>80</v>
      </c>
      <c r="Z8" s="98" t="s">
        <v>81</v>
      </c>
      <c r="AA8" s="91" t="s">
        <v>82</v>
      </c>
      <c r="AB8" s="91" t="s">
        <v>83</v>
      </c>
      <c r="AC8" s="2" t="s">
        <v>4</v>
      </c>
      <c r="AD8" s="2" t="s">
        <v>15</v>
      </c>
      <c r="AE8" s="105" t="s">
        <v>78</v>
      </c>
      <c r="AF8" s="91" t="s">
        <v>79</v>
      </c>
      <c r="AG8" s="91" t="s">
        <v>80</v>
      </c>
      <c r="AH8" s="98" t="s">
        <v>81</v>
      </c>
      <c r="AI8" s="91" t="s">
        <v>82</v>
      </c>
      <c r="AJ8" s="91" t="s">
        <v>83</v>
      </c>
      <c r="AK8" s="2" t="s">
        <v>4</v>
      </c>
      <c r="AL8" s="2" t="s">
        <v>15</v>
      </c>
      <c r="AM8" s="105" t="s">
        <v>78</v>
      </c>
      <c r="AN8" s="91" t="s">
        <v>79</v>
      </c>
      <c r="AO8" s="91" t="s">
        <v>80</v>
      </c>
      <c r="AP8" s="98" t="s">
        <v>81</v>
      </c>
      <c r="AQ8" s="91" t="s">
        <v>82</v>
      </c>
      <c r="AR8" s="91" t="s">
        <v>83</v>
      </c>
      <c r="AS8" s="2" t="s">
        <v>4</v>
      </c>
      <c r="AT8" s="2" t="s">
        <v>15</v>
      </c>
      <c r="AU8" s="105" t="s">
        <v>78</v>
      </c>
      <c r="AV8" s="91" t="s">
        <v>79</v>
      </c>
      <c r="AW8" s="91" t="s">
        <v>80</v>
      </c>
      <c r="AX8" s="98" t="s">
        <v>81</v>
      </c>
      <c r="AY8" s="91" t="s">
        <v>82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6" t="s">
        <v>111</v>
      </c>
      <c r="CF8" s="86" t="s">
        <v>112</v>
      </c>
      <c r="CG8" s="86" t="s">
        <v>113</v>
      </c>
      <c r="CH8" s="86" t="s">
        <v>114</v>
      </c>
      <c r="CI8" s="86" t="s">
        <v>115</v>
      </c>
      <c r="CJ8" s="86" t="s">
        <v>116</v>
      </c>
      <c r="CK8" s="86" t="s">
        <v>117</v>
      </c>
      <c r="CL8" s="86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201</v>
      </c>
      <c r="C9" s="8" t="s">
        <v>322</v>
      </c>
      <c r="D9" s="8" t="s">
        <v>202</v>
      </c>
      <c r="E9" s="8" t="s">
        <v>333</v>
      </c>
      <c r="F9" s="8" t="s">
        <v>156</v>
      </c>
      <c r="G9" s="97">
        <v>0</v>
      </c>
      <c r="H9" s="78">
        <v>82.5</v>
      </c>
      <c r="I9" s="78">
        <v>8</v>
      </c>
      <c r="J9" s="103">
        <v>0</v>
      </c>
      <c r="K9" s="79">
        <v>82.5</v>
      </c>
      <c r="L9" s="79">
        <v>8</v>
      </c>
      <c r="M9" s="72">
        <v>1</v>
      </c>
      <c r="N9" s="72">
        <v>1</v>
      </c>
      <c r="O9" s="106">
        <v>0</v>
      </c>
      <c r="P9" s="81">
        <v>77.5</v>
      </c>
      <c r="Q9" s="81">
        <v>7.5</v>
      </c>
      <c r="R9" s="106">
        <v>0</v>
      </c>
      <c r="S9" s="81">
        <v>77.5</v>
      </c>
      <c r="T9" s="81">
        <v>7.5</v>
      </c>
      <c r="U9" s="73">
        <v>2</v>
      </c>
      <c r="V9" s="73">
        <v>2</v>
      </c>
      <c r="W9" s="97">
        <v>0</v>
      </c>
      <c r="X9" s="79">
        <v>65.5</v>
      </c>
      <c r="Y9" s="79">
        <v>6.5</v>
      </c>
      <c r="AC9" s="72">
        <v>9</v>
      </c>
      <c r="AD9" s="72">
        <v>9</v>
      </c>
      <c r="BC9" s="14">
        <f t="shared" ref="BC9:BC40" si="0">N9+V9+AD9+AL9+AT9+BB9</f>
        <v>12</v>
      </c>
      <c r="BD9" s="28">
        <f>IF($O$4&gt;0,(LARGE(($N9,$V9,$AD9,$AL9,$AT9,$BB9),1)),"0")</f>
        <v>9</v>
      </c>
      <c r="BE9" s="28">
        <f t="shared" ref="BE9:BE40" si="1">BC9-BD9</f>
        <v>3</v>
      </c>
      <c r="BF9" s="8">
        <v>1</v>
      </c>
      <c r="BI9" s="8" t="s">
        <v>447</v>
      </c>
      <c r="BK9" s="46">
        <f t="shared" ref="BK9:BK40" si="2">IF(G9&gt;99,199,G9)</f>
        <v>0</v>
      </c>
      <c r="BL9" s="46">
        <f t="shared" ref="BL9:BL40" si="3">IF(H9="",0,H9)</f>
        <v>82.5</v>
      </c>
      <c r="BM9" s="46">
        <f t="shared" ref="BM9:BM40" si="4">IF(J9&gt;99,199,J9)</f>
        <v>0</v>
      </c>
      <c r="BN9" s="46">
        <f t="shared" ref="BN9:BN40" si="5">IF(K9="",0,K9)</f>
        <v>82.5</v>
      </c>
      <c r="BO9" s="46">
        <f t="shared" ref="BO9:BO40" si="6">BK9+BM9</f>
        <v>0</v>
      </c>
      <c r="BP9" s="46">
        <f t="shared" ref="BP9:BP40" si="7">IF(O9&gt;99,199,O9)</f>
        <v>0</v>
      </c>
      <c r="BQ9" s="46">
        <f t="shared" ref="BQ9:BQ40" si="8">IF(P9="",0,P9)</f>
        <v>77.5</v>
      </c>
      <c r="BR9" s="46">
        <f t="shared" ref="BR9:BR40" si="9">IF(R9&gt;99,199,R9)</f>
        <v>0</v>
      </c>
      <c r="BS9" s="46">
        <f t="shared" ref="BS9:BS40" si="10">IF(S9="",0,S9)</f>
        <v>77.5</v>
      </c>
      <c r="BT9" s="46">
        <f t="shared" ref="BT9:BT40" si="11">BP9+BR9</f>
        <v>0</v>
      </c>
      <c r="BU9" s="46">
        <f t="shared" ref="BU9:BU40" si="12">IF(W9&gt;99,199,W9)</f>
        <v>0</v>
      </c>
      <c r="BV9" s="46">
        <f t="shared" ref="BV9:BV40" si="13">IF(X9="",0,X9)</f>
        <v>65.5</v>
      </c>
      <c r="BW9" s="46">
        <f t="shared" ref="BW9:BW40" si="14">IF(Z9&gt;99,199,Z9)</f>
        <v>0</v>
      </c>
      <c r="BX9" s="46">
        <f t="shared" ref="BX9:BX40" si="15">IF(AA9="",0,AA9)</f>
        <v>0</v>
      </c>
      <c r="BY9" s="46">
        <f t="shared" ref="BY9:BY40" si="16">BU9+BW9</f>
        <v>0</v>
      </c>
      <c r="BZ9" s="46">
        <f t="shared" ref="BZ9:BZ40" si="17">IF(AE9&gt;99,199,AE9)</f>
        <v>0</v>
      </c>
      <c r="CA9" s="46">
        <f t="shared" ref="CA9:CA40" si="18">IF(AF9="",0,AF9)</f>
        <v>0</v>
      </c>
      <c r="CB9" s="46">
        <f t="shared" ref="CB9:CB40" si="19">IF(AH9&gt;99,199,AH9)</f>
        <v>0</v>
      </c>
      <c r="CC9" s="46">
        <f t="shared" ref="CC9:CC40" si="20">IF(AI9="",0,AI9)</f>
        <v>0</v>
      </c>
      <c r="CD9" s="46">
        <f t="shared" ref="CD9:CD40" si="21">BZ9+CB9</f>
        <v>0</v>
      </c>
      <c r="CE9" s="46">
        <f t="shared" ref="CE9:CE40" si="22">IF(AM9&gt;99,199,AM9)</f>
        <v>0</v>
      </c>
      <c r="CF9" s="46">
        <f t="shared" ref="CF9:CF40" si="23">IF(AN9="",0,AN9)</f>
        <v>0</v>
      </c>
      <c r="CG9" s="46">
        <f t="shared" ref="CG9:CG40" si="24">IF(AP9&gt;99,199,AP9)</f>
        <v>0</v>
      </c>
      <c r="CH9" s="46">
        <f t="shared" ref="CH9:CH40" si="25">IF(AQ9="",0,AQ9)</f>
        <v>0</v>
      </c>
      <c r="CI9" s="46">
        <f t="shared" ref="CI9:CI40" si="26">CE9+CG9</f>
        <v>0</v>
      </c>
      <c r="CJ9" s="46">
        <f t="shared" ref="CJ9:CJ40" si="27">IF(AU9&gt;99,199,AU9)</f>
        <v>0</v>
      </c>
      <c r="CK9" s="46">
        <f t="shared" ref="CK9:CK40" si="28">IF(AV9="",0,AV9)</f>
        <v>0</v>
      </c>
      <c r="CL9" s="46">
        <f t="shared" ref="CL9:CL40" si="29">IF(AX9&gt;99,199,AX9)</f>
        <v>0</v>
      </c>
      <c r="CM9" s="46">
        <f t="shared" ref="CM9:CM40" si="30">IF(AY9="",0,AY9)</f>
        <v>0</v>
      </c>
      <c r="CN9" s="46">
        <f t="shared" ref="CN9:CN40" si="31">CJ9+CL9</f>
        <v>0</v>
      </c>
    </row>
    <row r="10" spans="1:92" x14ac:dyDescent="0.2">
      <c r="A10" s="8">
        <v>2</v>
      </c>
      <c r="B10" s="8" t="s">
        <v>209</v>
      </c>
      <c r="C10" s="8" t="s">
        <v>338</v>
      </c>
      <c r="D10" s="8" t="s">
        <v>210</v>
      </c>
      <c r="E10" s="8" t="s">
        <v>333</v>
      </c>
      <c r="F10" s="8" t="s">
        <v>156</v>
      </c>
      <c r="G10" s="97">
        <v>0</v>
      </c>
      <c r="H10" s="78">
        <v>77.5</v>
      </c>
      <c r="I10" s="78">
        <v>7.5</v>
      </c>
      <c r="J10" s="103">
        <v>0</v>
      </c>
      <c r="K10" s="79">
        <v>76</v>
      </c>
      <c r="L10" s="79">
        <v>7.5</v>
      </c>
      <c r="M10" s="72">
        <v>5</v>
      </c>
      <c r="N10" s="72">
        <v>5</v>
      </c>
      <c r="O10" s="106">
        <v>0</v>
      </c>
      <c r="P10" s="81">
        <v>73</v>
      </c>
      <c r="Q10" s="81">
        <v>7</v>
      </c>
      <c r="R10" s="106">
        <v>0</v>
      </c>
      <c r="S10" s="81">
        <v>80</v>
      </c>
      <c r="T10" s="81">
        <v>8</v>
      </c>
      <c r="U10" s="73">
        <v>1</v>
      </c>
      <c r="V10" s="73">
        <v>1</v>
      </c>
      <c r="W10" s="97">
        <v>0</v>
      </c>
      <c r="X10" s="79">
        <v>75</v>
      </c>
      <c r="Y10" s="79">
        <v>7.5</v>
      </c>
      <c r="AC10" s="72">
        <v>3</v>
      </c>
      <c r="AD10" s="72">
        <v>3</v>
      </c>
      <c r="BC10" s="14">
        <f t="shared" si="0"/>
        <v>9</v>
      </c>
      <c r="BD10" s="28">
        <f>IF($O$4&gt;0,(LARGE(($N10,$V10,$AD10,$AL10,$AT10,$BB10),1)),"0")</f>
        <v>5</v>
      </c>
      <c r="BE10" s="28">
        <f t="shared" si="1"/>
        <v>4</v>
      </c>
      <c r="BF10" s="8">
        <v>2</v>
      </c>
      <c r="BI10" s="8" t="s">
        <v>470</v>
      </c>
      <c r="BK10" s="46">
        <f t="shared" si="2"/>
        <v>0</v>
      </c>
      <c r="BL10" s="46">
        <f t="shared" si="3"/>
        <v>77.5</v>
      </c>
      <c r="BM10" s="46">
        <f t="shared" si="4"/>
        <v>0</v>
      </c>
      <c r="BN10" s="46">
        <f t="shared" si="5"/>
        <v>76</v>
      </c>
      <c r="BO10" s="46">
        <f t="shared" si="6"/>
        <v>0</v>
      </c>
      <c r="BP10" s="46">
        <f t="shared" si="7"/>
        <v>0</v>
      </c>
      <c r="BQ10" s="46">
        <f t="shared" si="8"/>
        <v>73</v>
      </c>
      <c r="BR10" s="46">
        <f t="shared" si="9"/>
        <v>0</v>
      </c>
      <c r="BS10" s="46">
        <f t="shared" si="10"/>
        <v>80</v>
      </c>
      <c r="BT10" s="46">
        <f t="shared" si="11"/>
        <v>0</v>
      </c>
      <c r="BU10" s="46">
        <f t="shared" si="12"/>
        <v>0</v>
      </c>
      <c r="BV10" s="46">
        <f t="shared" si="13"/>
        <v>75</v>
      </c>
      <c r="BW10" s="46">
        <f t="shared" si="14"/>
        <v>0</v>
      </c>
      <c r="BX10" s="46">
        <f t="shared" si="15"/>
        <v>0</v>
      </c>
      <c r="BY10" s="46">
        <f t="shared" si="16"/>
        <v>0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205</v>
      </c>
      <c r="C11" s="8" t="s">
        <v>336</v>
      </c>
      <c r="D11" s="8" t="s">
        <v>206</v>
      </c>
      <c r="E11" s="8" t="s">
        <v>333</v>
      </c>
      <c r="F11" s="8" t="s">
        <v>165</v>
      </c>
      <c r="G11" s="97">
        <v>0</v>
      </c>
      <c r="H11" s="78">
        <v>75</v>
      </c>
      <c r="I11" s="78">
        <v>7.5</v>
      </c>
      <c r="J11" s="103">
        <v>0</v>
      </c>
      <c r="K11" s="79">
        <v>80</v>
      </c>
      <c r="L11" s="79">
        <v>8</v>
      </c>
      <c r="M11" s="72">
        <v>3</v>
      </c>
      <c r="N11" s="72">
        <v>3</v>
      </c>
      <c r="O11" s="106">
        <v>4</v>
      </c>
      <c r="P11" s="81">
        <v>75.5</v>
      </c>
      <c r="Q11" s="81">
        <v>7.5</v>
      </c>
      <c r="U11" s="73">
        <v>11</v>
      </c>
      <c r="V11" s="73">
        <v>11</v>
      </c>
      <c r="W11" s="97">
        <v>0</v>
      </c>
      <c r="X11" s="79">
        <v>75.5</v>
      </c>
      <c r="Y11" s="79">
        <v>7.5</v>
      </c>
      <c r="AC11" s="72">
        <v>2</v>
      </c>
      <c r="AD11" s="72">
        <v>2</v>
      </c>
      <c r="BC11" s="14">
        <f t="shared" si="0"/>
        <v>16</v>
      </c>
      <c r="BD11" s="28">
        <f>IF($O$4&gt;0,(LARGE(($N11,$V11,$AD11,$AL11,$AT11,$BB11),1)),"0")</f>
        <v>11</v>
      </c>
      <c r="BE11" s="28">
        <f t="shared" si="1"/>
        <v>5</v>
      </c>
      <c r="BF11" s="8">
        <v>3</v>
      </c>
      <c r="BK11" s="46">
        <f t="shared" si="2"/>
        <v>0</v>
      </c>
      <c r="BL11" s="46">
        <f t="shared" si="3"/>
        <v>75</v>
      </c>
      <c r="BM11" s="46">
        <f t="shared" si="4"/>
        <v>0</v>
      </c>
      <c r="BN11" s="46">
        <f t="shared" si="5"/>
        <v>80</v>
      </c>
      <c r="BO11" s="46">
        <f t="shared" si="6"/>
        <v>0</v>
      </c>
      <c r="BP11" s="46">
        <f t="shared" si="7"/>
        <v>4</v>
      </c>
      <c r="BQ11" s="46">
        <f t="shared" si="8"/>
        <v>75.5</v>
      </c>
      <c r="BR11" s="46">
        <f t="shared" si="9"/>
        <v>0</v>
      </c>
      <c r="BS11" s="46">
        <f t="shared" si="10"/>
        <v>0</v>
      </c>
      <c r="BT11" s="46">
        <f t="shared" si="11"/>
        <v>4</v>
      </c>
      <c r="BU11" s="46">
        <f t="shared" si="12"/>
        <v>0</v>
      </c>
      <c r="BV11" s="46">
        <f t="shared" si="13"/>
        <v>75.5</v>
      </c>
      <c r="BW11" s="46">
        <f t="shared" si="14"/>
        <v>0</v>
      </c>
      <c r="BX11" s="46">
        <f t="shared" si="15"/>
        <v>0</v>
      </c>
      <c r="BY11" s="46">
        <f t="shared" si="16"/>
        <v>0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203</v>
      </c>
      <c r="C12" s="8" t="s">
        <v>334</v>
      </c>
      <c r="D12" s="8" t="s">
        <v>204</v>
      </c>
      <c r="E12" s="8" t="s">
        <v>335</v>
      </c>
      <c r="F12" s="8" t="s">
        <v>174</v>
      </c>
      <c r="G12" s="97">
        <v>0</v>
      </c>
      <c r="H12" s="78">
        <v>82.5</v>
      </c>
      <c r="I12" s="78">
        <v>8</v>
      </c>
      <c r="J12" s="103">
        <v>0</v>
      </c>
      <c r="K12" s="79">
        <v>81</v>
      </c>
      <c r="L12" s="79">
        <v>8</v>
      </c>
      <c r="M12" s="72">
        <v>2</v>
      </c>
      <c r="N12" s="72">
        <v>2</v>
      </c>
      <c r="O12" s="106">
        <v>0</v>
      </c>
      <c r="P12" s="81">
        <v>71</v>
      </c>
      <c r="Q12" s="81">
        <v>7</v>
      </c>
      <c r="R12" s="106">
        <v>0</v>
      </c>
      <c r="S12" s="81">
        <v>71</v>
      </c>
      <c r="T12" s="81">
        <v>7</v>
      </c>
      <c r="U12" s="73">
        <v>4</v>
      </c>
      <c r="V12" s="73">
        <v>4</v>
      </c>
      <c r="W12" s="97">
        <v>0</v>
      </c>
      <c r="X12" s="79">
        <v>73</v>
      </c>
      <c r="Y12" s="79">
        <v>7</v>
      </c>
      <c r="AC12" s="72">
        <v>4</v>
      </c>
      <c r="AD12" s="72">
        <v>4</v>
      </c>
      <c r="BC12" s="14">
        <f t="shared" si="0"/>
        <v>10</v>
      </c>
      <c r="BD12" s="28">
        <f>IF($O$4&gt;0,(LARGE(($N12,$V12,$AD12,$AL12,$AT12,$BB12),1)),"0")</f>
        <v>4</v>
      </c>
      <c r="BE12" s="28">
        <f t="shared" si="1"/>
        <v>6</v>
      </c>
      <c r="BF12" s="8">
        <v>4</v>
      </c>
      <c r="BI12" s="8" t="s">
        <v>472</v>
      </c>
      <c r="BK12" s="46">
        <f t="shared" si="2"/>
        <v>0</v>
      </c>
      <c r="BL12" s="46">
        <f t="shared" si="3"/>
        <v>82.5</v>
      </c>
      <c r="BM12" s="46">
        <f t="shared" si="4"/>
        <v>0</v>
      </c>
      <c r="BN12" s="46">
        <f t="shared" si="5"/>
        <v>81</v>
      </c>
      <c r="BO12" s="46">
        <f t="shared" si="6"/>
        <v>0</v>
      </c>
      <c r="BP12" s="46">
        <f t="shared" si="7"/>
        <v>0</v>
      </c>
      <c r="BQ12" s="46">
        <f t="shared" si="8"/>
        <v>71</v>
      </c>
      <c r="BR12" s="46">
        <f t="shared" si="9"/>
        <v>0</v>
      </c>
      <c r="BS12" s="46">
        <f t="shared" si="10"/>
        <v>71</v>
      </c>
      <c r="BT12" s="46">
        <f t="shared" si="11"/>
        <v>0</v>
      </c>
      <c r="BU12" s="46">
        <f t="shared" si="12"/>
        <v>0</v>
      </c>
      <c r="BV12" s="46">
        <f t="shared" si="13"/>
        <v>73</v>
      </c>
      <c r="BW12" s="46">
        <f t="shared" si="14"/>
        <v>0</v>
      </c>
      <c r="BX12" s="46">
        <f t="shared" si="15"/>
        <v>0</v>
      </c>
      <c r="BY12" s="46">
        <f t="shared" si="16"/>
        <v>0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172</v>
      </c>
      <c r="C13" s="8" t="s">
        <v>320</v>
      </c>
      <c r="D13" s="8" t="s">
        <v>173</v>
      </c>
      <c r="E13" s="8" t="s">
        <v>333</v>
      </c>
      <c r="F13" s="8" t="s">
        <v>174</v>
      </c>
      <c r="G13" s="97">
        <v>5</v>
      </c>
      <c r="H13" s="78">
        <v>75.5</v>
      </c>
      <c r="I13" s="78">
        <v>7.5</v>
      </c>
      <c r="M13" s="72">
        <v>14</v>
      </c>
      <c r="N13" s="72">
        <v>14</v>
      </c>
      <c r="O13" s="106">
        <v>0</v>
      </c>
      <c r="P13" s="81">
        <v>70</v>
      </c>
      <c r="Q13" s="81">
        <v>6.5</v>
      </c>
      <c r="R13" s="106">
        <v>4</v>
      </c>
      <c r="S13" s="81">
        <v>68</v>
      </c>
      <c r="T13" s="81">
        <v>6.5</v>
      </c>
      <c r="U13" s="73">
        <v>10</v>
      </c>
      <c r="V13" s="73">
        <v>10</v>
      </c>
      <c r="W13" s="97">
        <v>0</v>
      </c>
      <c r="X13" s="79">
        <v>80</v>
      </c>
      <c r="Y13" s="79">
        <v>8</v>
      </c>
      <c r="AC13" s="72">
        <v>1</v>
      </c>
      <c r="AD13" s="72">
        <v>1</v>
      </c>
      <c r="BC13" s="14">
        <f t="shared" si="0"/>
        <v>25</v>
      </c>
      <c r="BD13" s="28">
        <f>IF($O$4&gt;0,(LARGE(($N13,$V13,$AD13,$AL13,$AT13,$BB13),1)),"0")</f>
        <v>14</v>
      </c>
      <c r="BE13" s="28">
        <f t="shared" si="1"/>
        <v>11</v>
      </c>
      <c r="BF13" s="8">
        <v>5</v>
      </c>
      <c r="BK13" s="46">
        <f t="shared" si="2"/>
        <v>5</v>
      </c>
      <c r="BL13" s="46">
        <f t="shared" si="3"/>
        <v>75.5</v>
      </c>
      <c r="BM13" s="46">
        <f t="shared" si="4"/>
        <v>0</v>
      </c>
      <c r="BN13" s="46">
        <f t="shared" si="5"/>
        <v>0</v>
      </c>
      <c r="BO13" s="46">
        <f t="shared" si="6"/>
        <v>5</v>
      </c>
      <c r="BP13" s="46">
        <f t="shared" si="7"/>
        <v>0</v>
      </c>
      <c r="BQ13" s="46">
        <f t="shared" si="8"/>
        <v>70</v>
      </c>
      <c r="BR13" s="46">
        <f t="shared" si="9"/>
        <v>4</v>
      </c>
      <c r="BS13" s="46">
        <f t="shared" si="10"/>
        <v>68</v>
      </c>
      <c r="BT13" s="46">
        <f t="shared" si="11"/>
        <v>4</v>
      </c>
      <c r="BU13" s="46">
        <f t="shared" si="12"/>
        <v>0</v>
      </c>
      <c r="BV13" s="46">
        <f t="shared" si="13"/>
        <v>80</v>
      </c>
      <c r="BW13" s="46">
        <f t="shared" si="14"/>
        <v>0</v>
      </c>
      <c r="BX13" s="46">
        <f t="shared" si="15"/>
        <v>0</v>
      </c>
      <c r="BY13" s="46">
        <f t="shared" si="16"/>
        <v>0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217</v>
      </c>
      <c r="C14" s="8" t="s">
        <v>341</v>
      </c>
      <c r="D14" s="8" t="s">
        <v>218</v>
      </c>
      <c r="E14" s="8" t="s">
        <v>333</v>
      </c>
      <c r="F14" s="8" t="s">
        <v>174</v>
      </c>
      <c r="G14" s="97">
        <v>0</v>
      </c>
      <c r="H14" s="78">
        <v>70.5</v>
      </c>
      <c r="I14" s="78">
        <v>7</v>
      </c>
      <c r="J14" s="103">
        <v>0</v>
      </c>
      <c r="K14" s="79">
        <v>70.5</v>
      </c>
      <c r="L14" s="79">
        <v>7</v>
      </c>
      <c r="M14" s="72">
        <v>8</v>
      </c>
      <c r="N14" s="72">
        <v>8</v>
      </c>
      <c r="O14" s="106">
        <v>0</v>
      </c>
      <c r="P14" s="81">
        <v>68</v>
      </c>
      <c r="Q14" s="81">
        <v>7</v>
      </c>
      <c r="R14" s="106">
        <v>0</v>
      </c>
      <c r="S14" s="81">
        <v>65.5</v>
      </c>
      <c r="T14" s="81">
        <v>6.5</v>
      </c>
      <c r="U14" s="73">
        <v>6</v>
      </c>
      <c r="V14" s="73">
        <v>6</v>
      </c>
      <c r="W14" s="97">
        <v>0</v>
      </c>
      <c r="X14" s="79">
        <v>66</v>
      </c>
      <c r="Y14" s="79">
        <v>6.5</v>
      </c>
      <c r="AC14" s="72">
        <v>8</v>
      </c>
      <c r="AD14" s="72">
        <v>8</v>
      </c>
      <c r="BC14" s="14">
        <f t="shared" si="0"/>
        <v>22</v>
      </c>
      <c r="BD14" s="28">
        <f>IF($O$4&gt;0,(LARGE(($N14,$V14,$AD14,$AL14,$AT14,$BB14),1)),"0")</f>
        <v>8</v>
      </c>
      <c r="BE14" s="28">
        <f t="shared" si="1"/>
        <v>14</v>
      </c>
      <c r="BF14" s="8">
        <v>6</v>
      </c>
      <c r="BK14" s="46">
        <f t="shared" si="2"/>
        <v>0</v>
      </c>
      <c r="BL14" s="46">
        <f t="shared" si="3"/>
        <v>70.5</v>
      </c>
      <c r="BM14" s="46">
        <f t="shared" si="4"/>
        <v>0</v>
      </c>
      <c r="BN14" s="46">
        <f t="shared" si="5"/>
        <v>70.5</v>
      </c>
      <c r="BO14" s="46">
        <f t="shared" si="6"/>
        <v>0</v>
      </c>
      <c r="BP14" s="46">
        <f t="shared" si="7"/>
        <v>0</v>
      </c>
      <c r="BQ14" s="46">
        <f t="shared" si="8"/>
        <v>68</v>
      </c>
      <c r="BR14" s="46">
        <f t="shared" si="9"/>
        <v>0</v>
      </c>
      <c r="BS14" s="46">
        <f t="shared" si="10"/>
        <v>65.5</v>
      </c>
      <c r="BT14" s="46">
        <f t="shared" si="11"/>
        <v>0</v>
      </c>
      <c r="BU14" s="46">
        <f t="shared" si="12"/>
        <v>0</v>
      </c>
      <c r="BV14" s="46">
        <f t="shared" si="13"/>
        <v>66</v>
      </c>
      <c r="BW14" s="46">
        <f t="shared" si="14"/>
        <v>0</v>
      </c>
      <c r="BX14" s="46">
        <f t="shared" si="15"/>
        <v>0</v>
      </c>
      <c r="BY14" s="46">
        <f t="shared" si="16"/>
        <v>0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222</v>
      </c>
      <c r="C15" s="8" t="s">
        <v>343</v>
      </c>
      <c r="D15" s="8" t="s">
        <v>223</v>
      </c>
      <c r="E15" s="8" t="s">
        <v>333</v>
      </c>
      <c r="F15" s="8" t="s">
        <v>216</v>
      </c>
      <c r="G15" s="97">
        <v>0</v>
      </c>
      <c r="H15" s="78">
        <v>71</v>
      </c>
      <c r="I15" s="78">
        <v>7</v>
      </c>
      <c r="J15" s="103">
        <v>4</v>
      </c>
      <c r="K15" s="79">
        <v>68.5</v>
      </c>
      <c r="L15" s="79">
        <v>6.5</v>
      </c>
      <c r="M15" s="72">
        <v>10</v>
      </c>
      <c r="N15" s="72">
        <v>10</v>
      </c>
      <c r="O15" s="106">
        <v>0</v>
      </c>
      <c r="P15" s="81">
        <v>67.5</v>
      </c>
      <c r="Q15" s="81">
        <v>6.5</v>
      </c>
      <c r="R15" s="106">
        <v>0</v>
      </c>
      <c r="S15" s="81">
        <v>67.5</v>
      </c>
      <c r="T15" s="81">
        <v>6.5</v>
      </c>
      <c r="U15" s="73">
        <v>5</v>
      </c>
      <c r="V15" s="73">
        <v>5</v>
      </c>
      <c r="W15" s="97">
        <v>0</v>
      </c>
      <c r="X15" s="79">
        <v>65</v>
      </c>
      <c r="Y15" s="79">
        <v>6</v>
      </c>
      <c r="AC15" s="72">
        <v>11</v>
      </c>
      <c r="AD15" s="72">
        <v>11</v>
      </c>
      <c r="BC15" s="14">
        <f t="shared" si="0"/>
        <v>26</v>
      </c>
      <c r="BD15" s="28">
        <f>IF($O$4&gt;0,(LARGE(($N15,$V15,$AD15,$AL15,$AT15,$BB15),1)),"0")</f>
        <v>11</v>
      </c>
      <c r="BE15" s="28">
        <f t="shared" si="1"/>
        <v>15</v>
      </c>
      <c r="BF15" s="8">
        <v>7</v>
      </c>
      <c r="BK15" s="46">
        <f t="shared" si="2"/>
        <v>0</v>
      </c>
      <c r="BL15" s="46">
        <f t="shared" si="3"/>
        <v>71</v>
      </c>
      <c r="BM15" s="46">
        <f t="shared" si="4"/>
        <v>4</v>
      </c>
      <c r="BN15" s="46">
        <f t="shared" si="5"/>
        <v>68.5</v>
      </c>
      <c r="BO15" s="46">
        <f t="shared" si="6"/>
        <v>4</v>
      </c>
      <c r="BP15" s="46">
        <f t="shared" si="7"/>
        <v>0</v>
      </c>
      <c r="BQ15" s="46">
        <f t="shared" si="8"/>
        <v>67.5</v>
      </c>
      <c r="BR15" s="46">
        <f t="shared" si="9"/>
        <v>0</v>
      </c>
      <c r="BS15" s="46">
        <f t="shared" si="10"/>
        <v>67.5</v>
      </c>
      <c r="BT15" s="46">
        <f t="shared" si="11"/>
        <v>0</v>
      </c>
      <c r="BU15" s="46">
        <f t="shared" si="12"/>
        <v>0</v>
      </c>
      <c r="BV15" s="46">
        <f t="shared" si="13"/>
        <v>65</v>
      </c>
      <c r="BW15" s="46">
        <f t="shared" si="14"/>
        <v>0</v>
      </c>
      <c r="BX15" s="46">
        <f t="shared" si="15"/>
        <v>0</v>
      </c>
      <c r="BY15" s="46">
        <f t="shared" si="16"/>
        <v>0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  <row r="16" spans="1:92" x14ac:dyDescent="0.2">
      <c r="A16" s="8">
        <v>8</v>
      </c>
      <c r="B16" s="8" t="s">
        <v>396</v>
      </c>
      <c r="C16" s="8" t="s">
        <v>360</v>
      </c>
      <c r="D16" s="8" t="s">
        <v>397</v>
      </c>
      <c r="E16" s="8" t="s">
        <v>333</v>
      </c>
      <c r="F16" s="8" t="s">
        <v>174</v>
      </c>
      <c r="N16" s="72">
        <v>99</v>
      </c>
      <c r="O16" s="106">
        <v>0</v>
      </c>
      <c r="P16" s="81">
        <v>65.5</v>
      </c>
      <c r="Q16" s="81">
        <v>6.5</v>
      </c>
      <c r="R16" s="106">
        <v>0</v>
      </c>
      <c r="S16" s="81">
        <v>65.5</v>
      </c>
      <c r="T16" s="81">
        <v>6.5</v>
      </c>
      <c r="U16" s="73">
        <v>7</v>
      </c>
      <c r="V16" s="73">
        <v>7</v>
      </c>
      <c r="W16" s="97">
        <v>0</v>
      </c>
      <c r="X16" s="79">
        <v>65.5</v>
      </c>
      <c r="Y16" s="79">
        <v>6.5</v>
      </c>
      <c r="AC16" s="72">
        <v>9</v>
      </c>
      <c r="AD16" s="72">
        <v>9</v>
      </c>
      <c r="BC16" s="14">
        <f t="shared" si="0"/>
        <v>115</v>
      </c>
      <c r="BD16" s="28">
        <f>IF($O$4&gt;0,(LARGE(($N16,$V16,$AD16,$AL16,$AT16,$BB16),1)),"0")</f>
        <v>99</v>
      </c>
      <c r="BE16" s="28">
        <f t="shared" si="1"/>
        <v>16</v>
      </c>
      <c r="BF16" s="8">
        <v>8</v>
      </c>
      <c r="BK16" s="46">
        <f t="shared" si="2"/>
        <v>0</v>
      </c>
      <c r="BL16" s="46">
        <f t="shared" si="3"/>
        <v>0</v>
      </c>
      <c r="BM16" s="46">
        <f t="shared" si="4"/>
        <v>0</v>
      </c>
      <c r="BN16" s="46">
        <f t="shared" si="5"/>
        <v>0</v>
      </c>
      <c r="BO16" s="46">
        <f t="shared" si="6"/>
        <v>0</v>
      </c>
      <c r="BP16" s="46">
        <f t="shared" si="7"/>
        <v>0</v>
      </c>
      <c r="BQ16" s="46">
        <f t="shared" si="8"/>
        <v>65.5</v>
      </c>
      <c r="BR16" s="46">
        <f t="shared" si="9"/>
        <v>0</v>
      </c>
      <c r="BS16" s="46">
        <f t="shared" si="10"/>
        <v>65.5</v>
      </c>
      <c r="BT16" s="46">
        <f t="shared" si="11"/>
        <v>0</v>
      </c>
      <c r="BU16" s="46">
        <f t="shared" si="12"/>
        <v>0</v>
      </c>
      <c r="BV16" s="46">
        <f t="shared" si="13"/>
        <v>65.5</v>
      </c>
      <c r="BW16" s="46">
        <f t="shared" si="14"/>
        <v>0</v>
      </c>
      <c r="BX16" s="46">
        <f t="shared" si="15"/>
        <v>0</v>
      </c>
      <c r="BY16" s="46">
        <f t="shared" si="16"/>
        <v>0</v>
      </c>
      <c r="BZ16" s="46">
        <f t="shared" si="17"/>
        <v>0</v>
      </c>
      <c r="CA16" s="46">
        <f t="shared" si="18"/>
        <v>0</v>
      </c>
      <c r="CB16" s="46">
        <f t="shared" si="19"/>
        <v>0</v>
      </c>
      <c r="CC16" s="46">
        <f t="shared" si="20"/>
        <v>0</v>
      </c>
      <c r="CD16" s="46">
        <f t="shared" si="21"/>
        <v>0</v>
      </c>
      <c r="CE16" s="46">
        <f t="shared" si="22"/>
        <v>0</v>
      </c>
      <c r="CF16" s="46">
        <f t="shared" si="23"/>
        <v>0</v>
      </c>
      <c r="CG16" s="46">
        <f t="shared" si="24"/>
        <v>0</v>
      </c>
      <c r="CH16" s="46">
        <f t="shared" si="25"/>
        <v>0</v>
      </c>
      <c r="CI16" s="46">
        <f t="shared" si="26"/>
        <v>0</v>
      </c>
      <c r="CJ16" s="46">
        <f t="shared" si="27"/>
        <v>0</v>
      </c>
      <c r="CK16" s="46">
        <f t="shared" si="28"/>
        <v>0</v>
      </c>
      <c r="CL16" s="46">
        <f t="shared" si="29"/>
        <v>0</v>
      </c>
      <c r="CM16" s="46">
        <f t="shared" si="30"/>
        <v>0</v>
      </c>
      <c r="CN16" s="46">
        <f t="shared" si="31"/>
        <v>0</v>
      </c>
    </row>
    <row r="17" spans="1:92" x14ac:dyDescent="0.2">
      <c r="A17" s="8">
        <v>9</v>
      </c>
      <c r="B17" s="8" t="s">
        <v>219</v>
      </c>
      <c r="C17" s="8" t="s">
        <v>342</v>
      </c>
      <c r="D17" s="8" t="s">
        <v>220</v>
      </c>
      <c r="E17" s="8" t="s">
        <v>333</v>
      </c>
      <c r="F17" s="8" t="s">
        <v>221</v>
      </c>
      <c r="G17" s="97">
        <v>0</v>
      </c>
      <c r="H17" s="78">
        <v>77</v>
      </c>
      <c r="I17" s="78">
        <v>7.5</v>
      </c>
      <c r="J17" s="103">
        <v>1</v>
      </c>
      <c r="K17" s="79">
        <v>72.5</v>
      </c>
      <c r="L17" s="79">
        <v>7</v>
      </c>
      <c r="M17" s="72">
        <v>9</v>
      </c>
      <c r="N17" s="72">
        <v>9</v>
      </c>
      <c r="O17" s="106">
        <v>0</v>
      </c>
      <c r="P17" s="81">
        <v>63</v>
      </c>
      <c r="Q17" s="81">
        <v>6</v>
      </c>
      <c r="R17" s="106">
        <v>0</v>
      </c>
      <c r="S17" s="81">
        <v>63</v>
      </c>
      <c r="T17" s="81">
        <v>6</v>
      </c>
      <c r="U17" s="73">
        <v>9</v>
      </c>
      <c r="V17" s="73">
        <v>9</v>
      </c>
      <c r="AD17" s="72">
        <v>99</v>
      </c>
      <c r="BC17" s="14">
        <f t="shared" si="0"/>
        <v>117</v>
      </c>
      <c r="BD17" s="28">
        <f>IF($O$4&gt;0,(LARGE(($N17,$V17,$AD17,$AL17,$AT17,$BB17),1)),"0")</f>
        <v>99</v>
      </c>
      <c r="BE17" s="28">
        <f t="shared" si="1"/>
        <v>18</v>
      </c>
      <c r="BF17" s="8">
        <v>9</v>
      </c>
      <c r="BK17" s="46">
        <f t="shared" si="2"/>
        <v>0</v>
      </c>
      <c r="BL17" s="46">
        <f t="shared" si="3"/>
        <v>77</v>
      </c>
      <c r="BM17" s="46">
        <f t="shared" si="4"/>
        <v>1</v>
      </c>
      <c r="BN17" s="46">
        <f t="shared" si="5"/>
        <v>72.5</v>
      </c>
      <c r="BO17" s="46">
        <f t="shared" si="6"/>
        <v>1</v>
      </c>
      <c r="BP17" s="46">
        <f t="shared" si="7"/>
        <v>0</v>
      </c>
      <c r="BQ17" s="46">
        <f t="shared" si="8"/>
        <v>63</v>
      </c>
      <c r="BR17" s="46">
        <f t="shared" si="9"/>
        <v>0</v>
      </c>
      <c r="BS17" s="46">
        <f t="shared" si="10"/>
        <v>63</v>
      </c>
      <c r="BT17" s="46">
        <f t="shared" si="11"/>
        <v>0</v>
      </c>
      <c r="BU17" s="46">
        <f t="shared" si="12"/>
        <v>0</v>
      </c>
      <c r="BV17" s="46">
        <f t="shared" si="13"/>
        <v>0</v>
      </c>
      <c r="BW17" s="46">
        <f t="shared" si="14"/>
        <v>0</v>
      </c>
      <c r="BX17" s="46">
        <f t="shared" si="15"/>
        <v>0</v>
      </c>
      <c r="BY17" s="46">
        <f t="shared" si="16"/>
        <v>0</v>
      </c>
      <c r="BZ17" s="46">
        <f t="shared" si="17"/>
        <v>0</v>
      </c>
      <c r="CA17" s="46">
        <f t="shared" si="18"/>
        <v>0</v>
      </c>
      <c r="CB17" s="46">
        <f t="shared" si="19"/>
        <v>0</v>
      </c>
      <c r="CC17" s="46">
        <f t="shared" si="20"/>
        <v>0</v>
      </c>
      <c r="CD17" s="46">
        <f t="shared" si="21"/>
        <v>0</v>
      </c>
      <c r="CE17" s="46">
        <f t="shared" si="22"/>
        <v>0</v>
      </c>
      <c r="CF17" s="46">
        <f t="shared" si="23"/>
        <v>0</v>
      </c>
      <c r="CG17" s="46">
        <f t="shared" si="24"/>
        <v>0</v>
      </c>
      <c r="CH17" s="46">
        <f t="shared" si="25"/>
        <v>0</v>
      </c>
      <c r="CI17" s="46">
        <f t="shared" si="26"/>
        <v>0</v>
      </c>
      <c r="CJ17" s="46">
        <f t="shared" si="27"/>
        <v>0</v>
      </c>
      <c r="CK17" s="46">
        <f t="shared" si="28"/>
        <v>0</v>
      </c>
      <c r="CL17" s="46">
        <f t="shared" si="29"/>
        <v>0</v>
      </c>
      <c r="CM17" s="46">
        <f t="shared" si="30"/>
        <v>0</v>
      </c>
      <c r="CN17" s="46">
        <f t="shared" si="31"/>
        <v>0</v>
      </c>
    </row>
    <row r="18" spans="1:92" x14ac:dyDescent="0.2">
      <c r="A18" s="8">
        <v>10</v>
      </c>
      <c r="B18" s="8" t="s">
        <v>161</v>
      </c>
      <c r="C18" s="8" t="s">
        <v>316</v>
      </c>
      <c r="D18" s="8" t="s">
        <v>162</v>
      </c>
      <c r="E18" s="8" t="s">
        <v>333</v>
      </c>
      <c r="F18" s="8" t="s">
        <v>151</v>
      </c>
      <c r="G18" s="97">
        <v>8</v>
      </c>
      <c r="H18" s="78">
        <v>72.5</v>
      </c>
      <c r="I18" s="78">
        <v>7</v>
      </c>
      <c r="M18" s="72">
        <v>16</v>
      </c>
      <c r="N18" s="72">
        <v>16</v>
      </c>
      <c r="O18" s="106">
        <v>4</v>
      </c>
      <c r="P18" s="81">
        <v>65.5</v>
      </c>
      <c r="Q18" s="81">
        <v>6.5</v>
      </c>
      <c r="U18" s="73">
        <v>13</v>
      </c>
      <c r="V18" s="73">
        <v>13</v>
      </c>
      <c r="W18" s="97">
        <v>0</v>
      </c>
      <c r="X18" s="79">
        <v>68</v>
      </c>
      <c r="Y18" s="79">
        <v>6.5</v>
      </c>
      <c r="AC18" s="72">
        <v>7</v>
      </c>
      <c r="AD18" s="72">
        <v>7</v>
      </c>
      <c r="BC18" s="14">
        <f t="shared" si="0"/>
        <v>36</v>
      </c>
      <c r="BD18" s="28">
        <f>IF($O$4&gt;0,(LARGE(($N18,$V18,$AD18,$AL18,$AT18,$BB18),1)),"0")</f>
        <v>16</v>
      </c>
      <c r="BE18" s="28">
        <f t="shared" si="1"/>
        <v>20</v>
      </c>
      <c r="BG18" s="8">
        <v>1</v>
      </c>
      <c r="BK18" s="46">
        <f t="shared" si="2"/>
        <v>8</v>
      </c>
      <c r="BL18" s="46">
        <f t="shared" si="3"/>
        <v>72.5</v>
      </c>
      <c r="BM18" s="46">
        <f t="shared" si="4"/>
        <v>0</v>
      </c>
      <c r="BN18" s="46">
        <f t="shared" si="5"/>
        <v>0</v>
      </c>
      <c r="BO18" s="46">
        <f t="shared" si="6"/>
        <v>8</v>
      </c>
      <c r="BP18" s="46">
        <f t="shared" si="7"/>
        <v>4</v>
      </c>
      <c r="BQ18" s="46">
        <f t="shared" si="8"/>
        <v>65.5</v>
      </c>
      <c r="BR18" s="46">
        <f t="shared" si="9"/>
        <v>0</v>
      </c>
      <c r="BS18" s="46">
        <f t="shared" si="10"/>
        <v>0</v>
      </c>
      <c r="BT18" s="46">
        <f t="shared" si="11"/>
        <v>4</v>
      </c>
      <c r="BU18" s="46">
        <f t="shared" si="12"/>
        <v>0</v>
      </c>
      <c r="BV18" s="46">
        <f t="shared" si="13"/>
        <v>68</v>
      </c>
      <c r="BW18" s="46">
        <f t="shared" si="14"/>
        <v>0</v>
      </c>
      <c r="BX18" s="46">
        <f t="shared" si="15"/>
        <v>0</v>
      </c>
      <c r="BY18" s="46">
        <f t="shared" si="16"/>
        <v>0</v>
      </c>
      <c r="BZ18" s="46">
        <f t="shared" si="17"/>
        <v>0</v>
      </c>
      <c r="CA18" s="46">
        <f t="shared" si="18"/>
        <v>0</v>
      </c>
      <c r="CB18" s="46">
        <f t="shared" si="19"/>
        <v>0</v>
      </c>
      <c r="CC18" s="46">
        <f t="shared" si="20"/>
        <v>0</v>
      </c>
      <c r="CD18" s="46">
        <f t="shared" si="21"/>
        <v>0</v>
      </c>
      <c r="CE18" s="46">
        <f t="shared" si="22"/>
        <v>0</v>
      </c>
      <c r="CF18" s="46">
        <f t="shared" si="23"/>
        <v>0</v>
      </c>
      <c r="CG18" s="46">
        <f t="shared" si="24"/>
        <v>0</v>
      </c>
      <c r="CH18" s="46">
        <f t="shared" si="25"/>
        <v>0</v>
      </c>
      <c r="CI18" s="46">
        <f t="shared" si="26"/>
        <v>0</v>
      </c>
      <c r="CJ18" s="46">
        <f t="shared" si="27"/>
        <v>0</v>
      </c>
      <c r="CK18" s="46">
        <f t="shared" si="28"/>
        <v>0</v>
      </c>
      <c r="CL18" s="46">
        <f t="shared" si="29"/>
        <v>0</v>
      </c>
      <c r="CM18" s="46">
        <f t="shared" si="30"/>
        <v>0</v>
      </c>
      <c r="CN18" s="46">
        <f t="shared" si="31"/>
        <v>0</v>
      </c>
    </row>
    <row r="19" spans="1:92" x14ac:dyDescent="0.2">
      <c r="A19" s="8">
        <v>11</v>
      </c>
      <c r="B19" s="8" t="s">
        <v>170</v>
      </c>
      <c r="C19" s="8" t="s">
        <v>319</v>
      </c>
      <c r="D19" s="8" t="s">
        <v>171</v>
      </c>
      <c r="E19" s="8" t="s">
        <v>333</v>
      </c>
      <c r="F19" s="8" t="s">
        <v>151</v>
      </c>
      <c r="G19" s="97">
        <v>4</v>
      </c>
      <c r="H19" s="78">
        <v>68</v>
      </c>
      <c r="I19" s="78">
        <v>6.5</v>
      </c>
      <c r="M19" s="72">
        <v>13</v>
      </c>
      <c r="N19" s="72">
        <v>13</v>
      </c>
      <c r="O19" s="106">
        <v>0</v>
      </c>
      <c r="P19" s="81">
        <v>64</v>
      </c>
      <c r="Q19" s="81">
        <v>6</v>
      </c>
      <c r="R19" s="106">
        <v>0</v>
      </c>
      <c r="S19" s="81">
        <v>64</v>
      </c>
      <c r="T19" s="81">
        <v>6</v>
      </c>
      <c r="U19" s="73">
        <v>8</v>
      </c>
      <c r="V19" s="73">
        <v>8</v>
      </c>
      <c r="W19" s="97">
        <v>4</v>
      </c>
      <c r="X19" s="79">
        <v>63</v>
      </c>
      <c r="Y19" s="79">
        <v>6</v>
      </c>
      <c r="AC19" s="72">
        <v>14</v>
      </c>
      <c r="AD19" s="72">
        <v>14</v>
      </c>
      <c r="BC19" s="14">
        <f t="shared" si="0"/>
        <v>35</v>
      </c>
      <c r="BD19" s="28">
        <f>IF($O$4&gt;0,(LARGE(($N19,$V19,$AD19,$AL19,$AT19,$BB19),1)),"0")</f>
        <v>14</v>
      </c>
      <c r="BE19" s="28">
        <f t="shared" si="1"/>
        <v>21</v>
      </c>
      <c r="BG19" s="8">
        <v>2</v>
      </c>
      <c r="BK19" s="46">
        <f t="shared" si="2"/>
        <v>4</v>
      </c>
      <c r="BL19" s="46">
        <f t="shared" si="3"/>
        <v>68</v>
      </c>
      <c r="BM19" s="46">
        <f t="shared" si="4"/>
        <v>0</v>
      </c>
      <c r="BN19" s="46">
        <f t="shared" si="5"/>
        <v>0</v>
      </c>
      <c r="BO19" s="46">
        <f t="shared" si="6"/>
        <v>4</v>
      </c>
      <c r="BP19" s="46">
        <f t="shared" si="7"/>
        <v>0</v>
      </c>
      <c r="BQ19" s="46">
        <f t="shared" si="8"/>
        <v>64</v>
      </c>
      <c r="BR19" s="46">
        <f t="shared" si="9"/>
        <v>0</v>
      </c>
      <c r="BS19" s="46">
        <f t="shared" si="10"/>
        <v>64</v>
      </c>
      <c r="BT19" s="46">
        <f t="shared" si="11"/>
        <v>0</v>
      </c>
      <c r="BU19" s="46">
        <f t="shared" si="12"/>
        <v>4</v>
      </c>
      <c r="BV19" s="46">
        <f t="shared" si="13"/>
        <v>63</v>
      </c>
      <c r="BW19" s="46">
        <f t="shared" si="14"/>
        <v>0</v>
      </c>
      <c r="BX19" s="46">
        <f t="shared" si="15"/>
        <v>0</v>
      </c>
      <c r="BY19" s="46">
        <f t="shared" si="16"/>
        <v>4</v>
      </c>
      <c r="BZ19" s="46">
        <f t="shared" si="17"/>
        <v>0</v>
      </c>
      <c r="CA19" s="46">
        <f t="shared" si="18"/>
        <v>0</v>
      </c>
      <c r="CB19" s="46">
        <f t="shared" si="19"/>
        <v>0</v>
      </c>
      <c r="CC19" s="46">
        <f t="shared" si="20"/>
        <v>0</v>
      </c>
      <c r="CD19" s="46">
        <f t="shared" si="21"/>
        <v>0</v>
      </c>
      <c r="CE19" s="46">
        <f t="shared" si="22"/>
        <v>0</v>
      </c>
      <c r="CF19" s="46">
        <f t="shared" si="23"/>
        <v>0</v>
      </c>
      <c r="CG19" s="46">
        <f t="shared" si="24"/>
        <v>0</v>
      </c>
      <c r="CH19" s="46">
        <f t="shared" si="25"/>
        <v>0</v>
      </c>
      <c r="CI19" s="46">
        <f t="shared" si="26"/>
        <v>0</v>
      </c>
      <c r="CJ19" s="46">
        <f t="shared" si="27"/>
        <v>0</v>
      </c>
      <c r="CK19" s="46">
        <f t="shared" si="28"/>
        <v>0</v>
      </c>
      <c r="CL19" s="46">
        <f t="shared" si="29"/>
        <v>0</v>
      </c>
      <c r="CM19" s="46">
        <f t="shared" si="30"/>
        <v>0</v>
      </c>
      <c r="CN19" s="46">
        <f t="shared" si="31"/>
        <v>0</v>
      </c>
    </row>
    <row r="20" spans="1:92" x14ac:dyDescent="0.2">
      <c r="A20" s="8">
        <v>12</v>
      </c>
      <c r="B20" s="8" t="s">
        <v>168</v>
      </c>
      <c r="C20" s="8" t="s">
        <v>318</v>
      </c>
      <c r="D20" s="8" t="s">
        <v>169</v>
      </c>
      <c r="E20" s="8" t="s">
        <v>333</v>
      </c>
      <c r="F20" s="8" t="s">
        <v>165</v>
      </c>
      <c r="N20" s="72">
        <v>99</v>
      </c>
      <c r="O20" s="106">
        <v>11</v>
      </c>
      <c r="P20" s="81">
        <v>66</v>
      </c>
      <c r="Q20" s="81">
        <v>7</v>
      </c>
      <c r="U20" s="73">
        <v>18</v>
      </c>
      <c r="V20" s="73">
        <v>18</v>
      </c>
      <c r="W20" s="97">
        <v>0</v>
      </c>
      <c r="X20" s="79">
        <v>72.5</v>
      </c>
      <c r="Y20" s="79">
        <v>7</v>
      </c>
      <c r="AC20" s="72">
        <v>5</v>
      </c>
      <c r="AD20" s="72">
        <v>5</v>
      </c>
      <c r="BC20" s="14">
        <f t="shared" si="0"/>
        <v>122</v>
      </c>
      <c r="BD20" s="28">
        <f>IF($O$4&gt;0,(LARGE(($N20,$V20,$AD20,$AL20,$AT20,$BB20),1)),"0")</f>
        <v>99</v>
      </c>
      <c r="BE20" s="28">
        <f t="shared" si="1"/>
        <v>23</v>
      </c>
      <c r="BG20" s="8">
        <v>3</v>
      </c>
      <c r="BI20" s="8" t="s">
        <v>471</v>
      </c>
      <c r="BK20" s="46">
        <f t="shared" si="2"/>
        <v>0</v>
      </c>
      <c r="BL20" s="46">
        <f t="shared" si="3"/>
        <v>0</v>
      </c>
      <c r="BM20" s="46">
        <f t="shared" si="4"/>
        <v>0</v>
      </c>
      <c r="BN20" s="46">
        <f t="shared" si="5"/>
        <v>0</v>
      </c>
      <c r="BO20" s="46">
        <f t="shared" si="6"/>
        <v>0</v>
      </c>
      <c r="BP20" s="46">
        <f t="shared" si="7"/>
        <v>11</v>
      </c>
      <c r="BQ20" s="46">
        <f t="shared" si="8"/>
        <v>66</v>
      </c>
      <c r="BR20" s="46">
        <f t="shared" si="9"/>
        <v>0</v>
      </c>
      <c r="BS20" s="46">
        <f t="shared" si="10"/>
        <v>0</v>
      </c>
      <c r="BT20" s="46">
        <f t="shared" si="11"/>
        <v>11</v>
      </c>
      <c r="BU20" s="46">
        <f t="shared" si="12"/>
        <v>0</v>
      </c>
      <c r="BV20" s="46">
        <f t="shared" si="13"/>
        <v>72.5</v>
      </c>
      <c r="BW20" s="46">
        <f t="shared" si="14"/>
        <v>0</v>
      </c>
      <c r="BX20" s="46">
        <f t="shared" si="15"/>
        <v>0</v>
      </c>
      <c r="BY20" s="46">
        <f t="shared" si="16"/>
        <v>0</v>
      </c>
      <c r="BZ20" s="46">
        <f t="shared" si="17"/>
        <v>0</v>
      </c>
      <c r="CA20" s="46">
        <f t="shared" si="18"/>
        <v>0</v>
      </c>
      <c r="CB20" s="46">
        <f t="shared" si="19"/>
        <v>0</v>
      </c>
      <c r="CC20" s="46">
        <f t="shared" si="20"/>
        <v>0</v>
      </c>
      <c r="CD20" s="46">
        <f t="shared" si="21"/>
        <v>0</v>
      </c>
      <c r="CE20" s="46">
        <f t="shared" si="22"/>
        <v>0</v>
      </c>
      <c r="CF20" s="46">
        <f t="shared" si="23"/>
        <v>0</v>
      </c>
      <c r="CG20" s="46">
        <f t="shared" si="24"/>
        <v>0</v>
      </c>
      <c r="CH20" s="46">
        <f t="shared" si="25"/>
        <v>0</v>
      </c>
      <c r="CI20" s="46">
        <f t="shared" si="26"/>
        <v>0</v>
      </c>
      <c r="CJ20" s="46">
        <f t="shared" si="27"/>
        <v>0</v>
      </c>
      <c r="CK20" s="46">
        <f t="shared" si="28"/>
        <v>0</v>
      </c>
      <c r="CL20" s="46">
        <f t="shared" si="29"/>
        <v>0</v>
      </c>
      <c r="CM20" s="46">
        <f t="shared" si="30"/>
        <v>0</v>
      </c>
      <c r="CN20" s="46">
        <f t="shared" si="31"/>
        <v>0</v>
      </c>
    </row>
    <row r="21" spans="1:92" x14ac:dyDescent="0.2">
      <c r="A21" s="8">
        <v>13</v>
      </c>
      <c r="B21" s="8" t="s">
        <v>402</v>
      </c>
      <c r="C21" s="8" t="s">
        <v>365</v>
      </c>
      <c r="D21" s="8" t="s">
        <v>272</v>
      </c>
      <c r="E21" s="8" t="s">
        <v>333</v>
      </c>
      <c r="F21" s="8" t="s">
        <v>174</v>
      </c>
      <c r="N21" s="72">
        <v>99</v>
      </c>
      <c r="O21" s="106">
        <v>8</v>
      </c>
      <c r="P21" s="81">
        <v>75.5</v>
      </c>
      <c r="Q21" s="81">
        <v>7.5</v>
      </c>
      <c r="U21" s="73">
        <v>16</v>
      </c>
      <c r="V21" s="73">
        <v>16</v>
      </c>
      <c r="W21" s="97">
        <v>4</v>
      </c>
      <c r="X21" s="79">
        <v>65</v>
      </c>
      <c r="Y21" s="79">
        <v>6.5</v>
      </c>
      <c r="AC21" s="72">
        <v>13</v>
      </c>
      <c r="AD21" s="72">
        <v>13</v>
      </c>
      <c r="BC21" s="14">
        <f t="shared" si="0"/>
        <v>128</v>
      </c>
      <c r="BD21" s="28">
        <f>IF($O$4&gt;0,(LARGE(($N21,$V21,$AD21,$AL21,$AT21,$BB21),1)),"0")</f>
        <v>99</v>
      </c>
      <c r="BE21" s="28">
        <f t="shared" si="1"/>
        <v>29</v>
      </c>
      <c r="BK21" s="46">
        <f t="shared" si="2"/>
        <v>0</v>
      </c>
      <c r="BL21" s="46">
        <f t="shared" si="3"/>
        <v>0</v>
      </c>
      <c r="BM21" s="46">
        <f t="shared" si="4"/>
        <v>0</v>
      </c>
      <c r="BN21" s="46">
        <f t="shared" si="5"/>
        <v>0</v>
      </c>
      <c r="BO21" s="46">
        <f t="shared" si="6"/>
        <v>0</v>
      </c>
      <c r="BP21" s="46">
        <f t="shared" si="7"/>
        <v>8</v>
      </c>
      <c r="BQ21" s="46">
        <f t="shared" si="8"/>
        <v>75.5</v>
      </c>
      <c r="BR21" s="46">
        <f t="shared" si="9"/>
        <v>0</v>
      </c>
      <c r="BS21" s="46">
        <f t="shared" si="10"/>
        <v>0</v>
      </c>
      <c r="BT21" s="46">
        <f t="shared" si="11"/>
        <v>8</v>
      </c>
      <c r="BU21" s="46">
        <f t="shared" si="12"/>
        <v>4</v>
      </c>
      <c r="BV21" s="46">
        <f t="shared" si="13"/>
        <v>65</v>
      </c>
      <c r="BW21" s="46">
        <f t="shared" si="14"/>
        <v>0</v>
      </c>
      <c r="BX21" s="46">
        <f t="shared" si="15"/>
        <v>0</v>
      </c>
      <c r="BY21" s="46">
        <f t="shared" si="16"/>
        <v>4</v>
      </c>
      <c r="BZ21" s="46">
        <f t="shared" si="17"/>
        <v>0</v>
      </c>
      <c r="CA21" s="46">
        <f t="shared" si="18"/>
        <v>0</v>
      </c>
      <c r="CB21" s="46">
        <f t="shared" si="19"/>
        <v>0</v>
      </c>
      <c r="CC21" s="46">
        <f t="shared" si="20"/>
        <v>0</v>
      </c>
      <c r="CD21" s="46">
        <f t="shared" si="21"/>
        <v>0</v>
      </c>
      <c r="CE21" s="46">
        <f t="shared" si="22"/>
        <v>0</v>
      </c>
      <c r="CF21" s="46">
        <f t="shared" si="23"/>
        <v>0</v>
      </c>
      <c r="CG21" s="46">
        <f t="shared" si="24"/>
        <v>0</v>
      </c>
      <c r="CH21" s="46">
        <f t="shared" si="25"/>
        <v>0</v>
      </c>
      <c r="CI21" s="46">
        <f t="shared" si="26"/>
        <v>0</v>
      </c>
      <c r="CJ21" s="46">
        <f t="shared" si="27"/>
        <v>0</v>
      </c>
      <c r="CK21" s="46">
        <f t="shared" si="28"/>
        <v>0</v>
      </c>
      <c r="CL21" s="46">
        <f t="shared" si="29"/>
        <v>0</v>
      </c>
      <c r="CM21" s="46">
        <f t="shared" si="30"/>
        <v>0</v>
      </c>
      <c r="CN21" s="46">
        <f t="shared" si="31"/>
        <v>0</v>
      </c>
    </row>
    <row r="22" spans="1:92" x14ac:dyDescent="0.2">
      <c r="A22" s="8">
        <v>14</v>
      </c>
      <c r="B22" s="8" t="s">
        <v>227</v>
      </c>
      <c r="C22" s="8" t="s">
        <v>347</v>
      </c>
      <c r="D22" s="8" t="s">
        <v>228</v>
      </c>
      <c r="E22" s="8" t="s">
        <v>333</v>
      </c>
      <c r="F22" s="8" t="s">
        <v>145</v>
      </c>
      <c r="G22" s="97">
        <v>5</v>
      </c>
      <c r="H22" s="78">
        <v>66</v>
      </c>
      <c r="I22" s="78">
        <v>6.5</v>
      </c>
      <c r="M22" s="72">
        <v>15</v>
      </c>
      <c r="N22" s="72">
        <v>15</v>
      </c>
      <c r="O22" s="106">
        <v>7</v>
      </c>
      <c r="P22" s="81">
        <v>68</v>
      </c>
      <c r="Q22" s="81">
        <v>6.5</v>
      </c>
      <c r="U22" s="73">
        <v>15</v>
      </c>
      <c r="V22" s="73">
        <v>15</v>
      </c>
      <c r="AD22" s="72">
        <v>99</v>
      </c>
      <c r="BC22" s="14">
        <f t="shared" si="0"/>
        <v>129</v>
      </c>
      <c r="BD22" s="28">
        <f>IF($O$4&gt;0,(LARGE(($N22,$V22,$AD22,$AL22,$AT22,$BB22),1)),"0")</f>
        <v>99</v>
      </c>
      <c r="BE22" s="28">
        <f t="shared" si="1"/>
        <v>30</v>
      </c>
      <c r="BK22" s="46">
        <f t="shared" si="2"/>
        <v>5</v>
      </c>
      <c r="BL22" s="46">
        <f t="shared" si="3"/>
        <v>66</v>
      </c>
      <c r="BM22" s="46">
        <f t="shared" si="4"/>
        <v>0</v>
      </c>
      <c r="BN22" s="46">
        <f t="shared" si="5"/>
        <v>0</v>
      </c>
      <c r="BO22" s="46">
        <f t="shared" si="6"/>
        <v>5</v>
      </c>
      <c r="BP22" s="46">
        <f t="shared" si="7"/>
        <v>7</v>
      </c>
      <c r="BQ22" s="46">
        <f t="shared" si="8"/>
        <v>68</v>
      </c>
      <c r="BR22" s="46">
        <f t="shared" si="9"/>
        <v>0</v>
      </c>
      <c r="BS22" s="46">
        <f t="shared" si="10"/>
        <v>0</v>
      </c>
      <c r="BT22" s="46">
        <f t="shared" si="11"/>
        <v>7</v>
      </c>
      <c r="BU22" s="46">
        <f t="shared" si="12"/>
        <v>0</v>
      </c>
      <c r="BV22" s="46">
        <f t="shared" si="13"/>
        <v>0</v>
      </c>
      <c r="BW22" s="46">
        <f t="shared" si="14"/>
        <v>0</v>
      </c>
      <c r="BX22" s="46">
        <f t="shared" si="15"/>
        <v>0</v>
      </c>
      <c r="BY22" s="46">
        <f t="shared" si="16"/>
        <v>0</v>
      </c>
      <c r="BZ22" s="46">
        <f t="shared" si="17"/>
        <v>0</v>
      </c>
      <c r="CA22" s="46">
        <f t="shared" si="18"/>
        <v>0</v>
      </c>
      <c r="CB22" s="46">
        <f t="shared" si="19"/>
        <v>0</v>
      </c>
      <c r="CC22" s="46">
        <f t="shared" si="20"/>
        <v>0</v>
      </c>
      <c r="CD22" s="46">
        <f t="shared" si="21"/>
        <v>0</v>
      </c>
      <c r="CE22" s="46">
        <f t="shared" si="22"/>
        <v>0</v>
      </c>
      <c r="CF22" s="46">
        <f t="shared" si="23"/>
        <v>0</v>
      </c>
      <c r="CG22" s="46">
        <f t="shared" si="24"/>
        <v>0</v>
      </c>
      <c r="CH22" s="46">
        <f t="shared" si="25"/>
        <v>0</v>
      </c>
      <c r="CI22" s="46">
        <f t="shared" si="26"/>
        <v>0</v>
      </c>
      <c r="CJ22" s="46">
        <f t="shared" si="27"/>
        <v>0</v>
      </c>
      <c r="CK22" s="46">
        <f t="shared" si="28"/>
        <v>0</v>
      </c>
      <c r="CL22" s="46">
        <f t="shared" si="29"/>
        <v>0</v>
      </c>
      <c r="CM22" s="46">
        <f t="shared" si="30"/>
        <v>0</v>
      </c>
      <c r="CN22" s="46">
        <f t="shared" si="31"/>
        <v>0</v>
      </c>
    </row>
    <row r="23" spans="1:92" x14ac:dyDescent="0.2">
      <c r="A23" s="8">
        <v>15</v>
      </c>
      <c r="B23" s="8" t="s">
        <v>231</v>
      </c>
      <c r="C23" s="8" t="s">
        <v>349</v>
      </c>
      <c r="D23" s="8" t="s">
        <v>232</v>
      </c>
      <c r="E23" s="8" t="s">
        <v>333</v>
      </c>
      <c r="F23" s="8" t="s">
        <v>174</v>
      </c>
      <c r="G23" s="97">
        <v>23</v>
      </c>
      <c r="H23" s="78">
        <v>68.5</v>
      </c>
      <c r="I23" s="78">
        <v>6.5</v>
      </c>
      <c r="M23" s="72">
        <v>19</v>
      </c>
      <c r="N23" s="72">
        <v>19</v>
      </c>
      <c r="O23" s="106" t="s">
        <v>160</v>
      </c>
      <c r="V23" s="73">
        <v>90</v>
      </c>
      <c r="W23" s="97">
        <v>0</v>
      </c>
      <c r="X23" s="79">
        <v>63</v>
      </c>
      <c r="Y23" s="79">
        <v>6</v>
      </c>
      <c r="AC23" s="72">
        <v>12</v>
      </c>
      <c r="AD23" s="72">
        <v>12</v>
      </c>
      <c r="BC23" s="14">
        <f t="shared" si="0"/>
        <v>121</v>
      </c>
      <c r="BD23" s="28">
        <f>IF($O$4&gt;0,(LARGE(($N23,$V23,$AD23,$AL23,$AT23,$BB23),1)),"0")</f>
        <v>90</v>
      </c>
      <c r="BE23" s="28">
        <f t="shared" si="1"/>
        <v>31</v>
      </c>
      <c r="BK23" s="46">
        <f t="shared" si="2"/>
        <v>23</v>
      </c>
      <c r="BL23" s="46">
        <f t="shared" si="3"/>
        <v>68.5</v>
      </c>
      <c r="BM23" s="46">
        <f t="shared" si="4"/>
        <v>0</v>
      </c>
      <c r="BN23" s="46">
        <f t="shared" si="5"/>
        <v>0</v>
      </c>
      <c r="BO23" s="46">
        <f t="shared" si="6"/>
        <v>23</v>
      </c>
      <c r="BP23" s="46">
        <f t="shared" si="7"/>
        <v>199</v>
      </c>
      <c r="BQ23" s="46">
        <f t="shared" si="8"/>
        <v>0</v>
      </c>
      <c r="BR23" s="46">
        <f t="shared" si="9"/>
        <v>0</v>
      </c>
      <c r="BS23" s="46">
        <f t="shared" si="10"/>
        <v>0</v>
      </c>
      <c r="BT23" s="46">
        <f t="shared" si="11"/>
        <v>199</v>
      </c>
      <c r="BU23" s="46">
        <f t="shared" si="12"/>
        <v>0</v>
      </c>
      <c r="BV23" s="46">
        <f t="shared" si="13"/>
        <v>63</v>
      </c>
      <c r="BW23" s="46">
        <f t="shared" si="14"/>
        <v>0</v>
      </c>
      <c r="BX23" s="46">
        <f t="shared" si="15"/>
        <v>0</v>
      </c>
      <c r="BY23" s="46">
        <f t="shared" si="16"/>
        <v>0</v>
      </c>
      <c r="BZ23" s="46">
        <f t="shared" si="17"/>
        <v>0</v>
      </c>
      <c r="CA23" s="46">
        <f t="shared" si="18"/>
        <v>0</v>
      </c>
      <c r="CB23" s="46">
        <f t="shared" si="19"/>
        <v>0</v>
      </c>
      <c r="CC23" s="46">
        <f t="shared" si="20"/>
        <v>0</v>
      </c>
      <c r="CD23" s="46">
        <f t="shared" si="21"/>
        <v>0</v>
      </c>
      <c r="CE23" s="46">
        <f t="shared" si="22"/>
        <v>0</v>
      </c>
      <c r="CF23" s="46">
        <f t="shared" si="23"/>
        <v>0</v>
      </c>
      <c r="CG23" s="46">
        <f t="shared" si="24"/>
        <v>0</v>
      </c>
      <c r="CH23" s="46">
        <f t="shared" si="25"/>
        <v>0</v>
      </c>
      <c r="CI23" s="46">
        <f t="shared" si="26"/>
        <v>0</v>
      </c>
      <c r="CJ23" s="46">
        <f t="shared" si="27"/>
        <v>0</v>
      </c>
      <c r="CK23" s="46">
        <f t="shared" si="28"/>
        <v>0</v>
      </c>
      <c r="CL23" s="46">
        <f t="shared" si="29"/>
        <v>0</v>
      </c>
      <c r="CM23" s="46">
        <f t="shared" si="30"/>
        <v>0</v>
      </c>
      <c r="CN23" s="46">
        <f t="shared" si="31"/>
        <v>0</v>
      </c>
    </row>
    <row r="24" spans="1:92" x14ac:dyDescent="0.2">
      <c r="A24" s="8">
        <v>16</v>
      </c>
      <c r="B24" s="8" t="s">
        <v>163</v>
      </c>
      <c r="C24" s="8" t="s">
        <v>346</v>
      </c>
      <c r="D24" s="8" t="s">
        <v>164</v>
      </c>
      <c r="E24" s="8" t="s">
        <v>335</v>
      </c>
      <c r="F24" s="8" t="s">
        <v>165</v>
      </c>
      <c r="G24" s="97">
        <v>4</v>
      </c>
      <c r="H24" s="78">
        <v>70</v>
      </c>
      <c r="I24" s="78">
        <v>7</v>
      </c>
      <c r="M24" s="72">
        <v>12</v>
      </c>
      <c r="N24" s="72">
        <v>12</v>
      </c>
      <c r="O24" s="106" t="s">
        <v>177</v>
      </c>
      <c r="V24" s="73">
        <v>90</v>
      </c>
      <c r="AD24" s="72">
        <v>99</v>
      </c>
      <c r="BC24" s="14">
        <f t="shared" si="0"/>
        <v>201</v>
      </c>
      <c r="BD24" s="28">
        <f>IF($O$4&gt;0,(LARGE(($N24,$V24,$AD24,$AL24,$AT24,$BB24),1)),"0")</f>
        <v>99</v>
      </c>
      <c r="BE24" s="28">
        <f t="shared" si="1"/>
        <v>102</v>
      </c>
      <c r="BK24" s="46">
        <f t="shared" si="2"/>
        <v>4</v>
      </c>
      <c r="BL24" s="46">
        <f t="shared" si="3"/>
        <v>70</v>
      </c>
      <c r="BM24" s="46">
        <f t="shared" si="4"/>
        <v>0</v>
      </c>
      <c r="BN24" s="46">
        <f t="shared" si="5"/>
        <v>0</v>
      </c>
      <c r="BO24" s="46">
        <f t="shared" si="6"/>
        <v>4</v>
      </c>
      <c r="BP24" s="46">
        <f t="shared" si="7"/>
        <v>199</v>
      </c>
      <c r="BQ24" s="46">
        <f t="shared" si="8"/>
        <v>0</v>
      </c>
      <c r="BR24" s="46">
        <f t="shared" si="9"/>
        <v>0</v>
      </c>
      <c r="BS24" s="46">
        <f t="shared" si="10"/>
        <v>0</v>
      </c>
      <c r="BT24" s="46">
        <f t="shared" si="11"/>
        <v>199</v>
      </c>
      <c r="BU24" s="46">
        <f t="shared" si="12"/>
        <v>0</v>
      </c>
      <c r="BV24" s="46">
        <f t="shared" si="13"/>
        <v>0</v>
      </c>
      <c r="BW24" s="46">
        <f t="shared" si="14"/>
        <v>0</v>
      </c>
      <c r="BX24" s="46">
        <f t="shared" si="15"/>
        <v>0</v>
      </c>
      <c r="BY24" s="46">
        <f t="shared" si="16"/>
        <v>0</v>
      </c>
      <c r="BZ24" s="46">
        <f t="shared" si="17"/>
        <v>0</v>
      </c>
      <c r="CA24" s="46">
        <f t="shared" si="18"/>
        <v>0</v>
      </c>
      <c r="CB24" s="46">
        <f t="shared" si="19"/>
        <v>0</v>
      </c>
      <c r="CC24" s="46">
        <f t="shared" si="20"/>
        <v>0</v>
      </c>
      <c r="CD24" s="46">
        <f t="shared" si="21"/>
        <v>0</v>
      </c>
      <c r="CE24" s="46">
        <f t="shared" si="22"/>
        <v>0</v>
      </c>
      <c r="CF24" s="46">
        <f t="shared" si="23"/>
        <v>0</v>
      </c>
      <c r="CG24" s="46">
        <f t="shared" si="24"/>
        <v>0</v>
      </c>
      <c r="CH24" s="46">
        <f t="shared" si="25"/>
        <v>0</v>
      </c>
      <c r="CI24" s="46">
        <f t="shared" si="26"/>
        <v>0</v>
      </c>
      <c r="CJ24" s="46">
        <f t="shared" si="27"/>
        <v>0</v>
      </c>
      <c r="CK24" s="46">
        <f t="shared" si="28"/>
        <v>0</v>
      </c>
      <c r="CL24" s="46">
        <f t="shared" si="29"/>
        <v>0</v>
      </c>
      <c r="CM24" s="46">
        <f t="shared" si="30"/>
        <v>0</v>
      </c>
      <c r="CN24" s="46">
        <f t="shared" si="31"/>
        <v>0</v>
      </c>
    </row>
    <row r="25" spans="1:92" x14ac:dyDescent="0.2">
      <c r="A25" s="8">
        <v>17</v>
      </c>
      <c r="B25" s="8" t="s">
        <v>400</v>
      </c>
      <c r="C25" s="8" t="s">
        <v>328</v>
      </c>
      <c r="D25" s="8" t="s">
        <v>401</v>
      </c>
      <c r="E25" s="8" t="s">
        <v>333</v>
      </c>
      <c r="F25" s="8" t="s">
        <v>156</v>
      </c>
      <c r="N25" s="72">
        <v>99</v>
      </c>
      <c r="O25" s="106">
        <v>4</v>
      </c>
      <c r="P25" s="81">
        <v>65.5</v>
      </c>
      <c r="Q25" s="81">
        <v>6.5</v>
      </c>
      <c r="U25" s="73">
        <v>13</v>
      </c>
      <c r="V25" s="73">
        <v>13</v>
      </c>
      <c r="W25" s="97" t="s">
        <v>177</v>
      </c>
      <c r="AD25" s="72">
        <v>90</v>
      </c>
      <c r="BC25" s="14">
        <f t="shared" si="0"/>
        <v>202</v>
      </c>
      <c r="BD25" s="28">
        <f>IF($O$4&gt;0,(LARGE(($N25,$V25,$AD25,$AL25,$AT25,$BB25),1)),"0")</f>
        <v>99</v>
      </c>
      <c r="BE25" s="28">
        <f t="shared" si="1"/>
        <v>103</v>
      </c>
      <c r="BK25" s="46">
        <f t="shared" si="2"/>
        <v>0</v>
      </c>
      <c r="BL25" s="46">
        <f t="shared" si="3"/>
        <v>0</v>
      </c>
      <c r="BM25" s="46">
        <f t="shared" si="4"/>
        <v>0</v>
      </c>
      <c r="BN25" s="46">
        <f t="shared" si="5"/>
        <v>0</v>
      </c>
      <c r="BO25" s="46">
        <f t="shared" si="6"/>
        <v>0</v>
      </c>
      <c r="BP25" s="46">
        <f t="shared" si="7"/>
        <v>4</v>
      </c>
      <c r="BQ25" s="46">
        <f t="shared" si="8"/>
        <v>65.5</v>
      </c>
      <c r="BR25" s="46">
        <f t="shared" si="9"/>
        <v>0</v>
      </c>
      <c r="BS25" s="46">
        <f t="shared" si="10"/>
        <v>0</v>
      </c>
      <c r="BT25" s="46">
        <f t="shared" si="11"/>
        <v>4</v>
      </c>
      <c r="BU25" s="46">
        <f t="shared" si="12"/>
        <v>199</v>
      </c>
      <c r="BV25" s="46">
        <f t="shared" si="13"/>
        <v>0</v>
      </c>
      <c r="BW25" s="46">
        <f t="shared" si="14"/>
        <v>0</v>
      </c>
      <c r="BX25" s="46">
        <f t="shared" si="15"/>
        <v>0</v>
      </c>
      <c r="BY25" s="46">
        <f t="shared" si="16"/>
        <v>199</v>
      </c>
      <c r="BZ25" s="46">
        <f t="shared" si="17"/>
        <v>0</v>
      </c>
      <c r="CA25" s="46">
        <f t="shared" si="18"/>
        <v>0</v>
      </c>
      <c r="CB25" s="46">
        <f t="shared" si="19"/>
        <v>0</v>
      </c>
      <c r="CC25" s="46">
        <f t="shared" si="20"/>
        <v>0</v>
      </c>
      <c r="CD25" s="46">
        <f t="shared" si="21"/>
        <v>0</v>
      </c>
      <c r="CE25" s="46">
        <f t="shared" si="22"/>
        <v>0</v>
      </c>
      <c r="CF25" s="46">
        <f t="shared" si="23"/>
        <v>0</v>
      </c>
      <c r="CG25" s="46">
        <f t="shared" si="24"/>
        <v>0</v>
      </c>
      <c r="CH25" s="46">
        <f t="shared" si="25"/>
        <v>0</v>
      </c>
      <c r="CI25" s="46">
        <f t="shared" si="26"/>
        <v>0</v>
      </c>
      <c r="CJ25" s="46">
        <f t="shared" si="27"/>
        <v>0</v>
      </c>
      <c r="CK25" s="46">
        <f t="shared" si="28"/>
        <v>0</v>
      </c>
      <c r="CL25" s="46">
        <f t="shared" si="29"/>
        <v>0</v>
      </c>
      <c r="CM25" s="46">
        <f t="shared" si="30"/>
        <v>0</v>
      </c>
      <c r="CN25" s="46">
        <f t="shared" si="31"/>
        <v>0</v>
      </c>
    </row>
    <row r="26" spans="1:92" x14ac:dyDescent="0.2">
      <c r="A26" s="8">
        <v>18</v>
      </c>
      <c r="B26" s="8" t="s">
        <v>207</v>
      </c>
      <c r="C26" s="8" t="s">
        <v>337</v>
      </c>
      <c r="D26" s="8" t="s">
        <v>208</v>
      </c>
      <c r="E26" s="8" t="s">
        <v>333</v>
      </c>
      <c r="F26" s="8" t="s">
        <v>148</v>
      </c>
      <c r="G26" s="97">
        <v>0</v>
      </c>
      <c r="H26" s="78">
        <v>72.5</v>
      </c>
      <c r="I26" s="78">
        <v>7</v>
      </c>
      <c r="J26" s="103">
        <v>0</v>
      </c>
      <c r="K26" s="79">
        <v>77.5</v>
      </c>
      <c r="L26" s="79">
        <v>7.5</v>
      </c>
      <c r="M26" s="72">
        <v>4</v>
      </c>
      <c r="N26" s="72">
        <v>4</v>
      </c>
      <c r="V26" s="73">
        <v>99</v>
      </c>
      <c r="AD26" s="72">
        <v>99</v>
      </c>
      <c r="BC26" s="14">
        <f t="shared" si="0"/>
        <v>202</v>
      </c>
      <c r="BD26" s="28">
        <f>IF($O$4&gt;0,(LARGE(($N26,$V26,$AD26,$AL26,$AT26,$BB26),1)),"0")</f>
        <v>99</v>
      </c>
      <c r="BE26" s="28">
        <f t="shared" si="1"/>
        <v>103</v>
      </c>
      <c r="BK26" s="46">
        <f t="shared" si="2"/>
        <v>0</v>
      </c>
      <c r="BL26" s="46">
        <f t="shared" si="3"/>
        <v>72.5</v>
      </c>
      <c r="BM26" s="46">
        <f t="shared" si="4"/>
        <v>0</v>
      </c>
      <c r="BN26" s="46">
        <f t="shared" si="5"/>
        <v>77.5</v>
      </c>
      <c r="BO26" s="46">
        <f t="shared" si="6"/>
        <v>0</v>
      </c>
      <c r="BP26" s="46">
        <f t="shared" si="7"/>
        <v>0</v>
      </c>
      <c r="BQ26" s="46">
        <f t="shared" si="8"/>
        <v>0</v>
      </c>
      <c r="BR26" s="46">
        <f t="shared" si="9"/>
        <v>0</v>
      </c>
      <c r="BS26" s="46">
        <f t="shared" si="10"/>
        <v>0</v>
      </c>
      <c r="BT26" s="46">
        <f t="shared" si="11"/>
        <v>0</v>
      </c>
      <c r="BU26" s="46">
        <f t="shared" si="12"/>
        <v>0</v>
      </c>
      <c r="BV26" s="46">
        <f t="shared" si="13"/>
        <v>0</v>
      </c>
      <c r="BW26" s="46">
        <f t="shared" si="14"/>
        <v>0</v>
      </c>
      <c r="BX26" s="46">
        <f t="shared" si="15"/>
        <v>0</v>
      </c>
      <c r="BY26" s="46">
        <f t="shared" si="16"/>
        <v>0</v>
      </c>
      <c r="BZ26" s="46">
        <f t="shared" si="17"/>
        <v>0</v>
      </c>
      <c r="CA26" s="46">
        <f t="shared" si="18"/>
        <v>0</v>
      </c>
      <c r="CB26" s="46">
        <f t="shared" si="19"/>
        <v>0</v>
      </c>
      <c r="CC26" s="46">
        <f t="shared" si="20"/>
        <v>0</v>
      </c>
      <c r="CD26" s="46">
        <f t="shared" si="21"/>
        <v>0</v>
      </c>
      <c r="CE26" s="46">
        <f t="shared" si="22"/>
        <v>0</v>
      </c>
      <c r="CF26" s="46">
        <f t="shared" si="23"/>
        <v>0</v>
      </c>
      <c r="CG26" s="46">
        <f t="shared" si="24"/>
        <v>0</v>
      </c>
      <c r="CH26" s="46">
        <f t="shared" si="25"/>
        <v>0</v>
      </c>
      <c r="CI26" s="46">
        <f t="shared" si="26"/>
        <v>0</v>
      </c>
      <c r="CJ26" s="46">
        <f t="shared" si="27"/>
        <v>0</v>
      </c>
      <c r="CK26" s="46">
        <f t="shared" si="28"/>
        <v>0</v>
      </c>
      <c r="CL26" s="46">
        <f t="shared" si="29"/>
        <v>0</v>
      </c>
      <c r="CM26" s="46">
        <f t="shared" si="30"/>
        <v>0</v>
      </c>
      <c r="CN26" s="46">
        <f t="shared" si="31"/>
        <v>0</v>
      </c>
    </row>
    <row r="27" spans="1:92" x14ac:dyDescent="0.2">
      <c r="A27" s="8">
        <v>19</v>
      </c>
      <c r="B27" s="8" t="s">
        <v>453</v>
      </c>
      <c r="C27" s="8" t="s">
        <v>354</v>
      </c>
      <c r="D27" s="8" t="s">
        <v>451</v>
      </c>
      <c r="E27" s="8" t="s">
        <v>452</v>
      </c>
      <c r="F27" s="8" t="s">
        <v>174</v>
      </c>
      <c r="N27" s="72">
        <v>99</v>
      </c>
      <c r="V27" s="73">
        <v>99</v>
      </c>
      <c r="W27" s="97">
        <v>0</v>
      </c>
      <c r="X27" s="79">
        <v>71</v>
      </c>
      <c r="Y27" s="79">
        <v>7</v>
      </c>
      <c r="AC27" s="72">
        <v>6</v>
      </c>
      <c r="AD27" s="72">
        <v>6</v>
      </c>
      <c r="BC27" s="14">
        <f t="shared" si="0"/>
        <v>204</v>
      </c>
      <c r="BD27" s="28">
        <f>IF($O$4&gt;0,(LARGE(($N27,$V27,$AD27,$AL27,$AT27,$BB27),1)),"0")</f>
        <v>99</v>
      </c>
      <c r="BE27" s="28">
        <f t="shared" si="1"/>
        <v>105</v>
      </c>
      <c r="BK27" s="46">
        <f t="shared" si="2"/>
        <v>0</v>
      </c>
      <c r="BL27" s="46">
        <f t="shared" si="3"/>
        <v>0</v>
      </c>
      <c r="BM27" s="46">
        <f t="shared" si="4"/>
        <v>0</v>
      </c>
      <c r="BN27" s="46">
        <f t="shared" si="5"/>
        <v>0</v>
      </c>
      <c r="BO27" s="46">
        <f t="shared" si="6"/>
        <v>0</v>
      </c>
      <c r="BP27" s="46">
        <f t="shared" si="7"/>
        <v>0</v>
      </c>
      <c r="BQ27" s="46">
        <f t="shared" si="8"/>
        <v>0</v>
      </c>
      <c r="BR27" s="46">
        <f t="shared" si="9"/>
        <v>0</v>
      </c>
      <c r="BS27" s="46">
        <f t="shared" si="10"/>
        <v>0</v>
      </c>
      <c r="BT27" s="46">
        <f t="shared" si="11"/>
        <v>0</v>
      </c>
      <c r="BU27" s="46">
        <f t="shared" si="12"/>
        <v>0</v>
      </c>
      <c r="BV27" s="46">
        <f t="shared" si="13"/>
        <v>71</v>
      </c>
      <c r="BW27" s="46">
        <f t="shared" si="14"/>
        <v>0</v>
      </c>
      <c r="BX27" s="46">
        <f t="shared" si="15"/>
        <v>0</v>
      </c>
      <c r="BY27" s="46">
        <f t="shared" si="16"/>
        <v>0</v>
      </c>
      <c r="BZ27" s="46">
        <f t="shared" si="17"/>
        <v>0</v>
      </c>
      <c r="CA27" s="46">
        <f t="shared" si="18"/>
        <v>0</v>
      </c>
      <c r="CB27" s="46">
        <f t="shared" si="19"/>
        <v>0</v>
      </c>
      <c r="CC27" s="46">
        <f t="shared" si="20"/>
        <v>0</v>
      </c>
      <c r="CD27" s="46">
        <f t="shared" si="21"/>
        <v>0</v>
      </c>
      <c r="CE27" s="46">
        <f t="shared" si="22"/>
        <v>0</v>
      </c>
      <c r="CF27" s="46">
        <f t="shared" si="23"/>
        <v>0</v>
      </c>
      <c r="CG27" s="46">
        <f t="shared" si="24"/>
        <v>0</v>
      </c>
      <c r="CH27" s="46">
        <f t="shared" si="25"/>
        <v>0</v>
      </c>
      <c r="CI27" s="46">
        <f t="shared" si="26"/>
        <v>0</v>
      </c>
      <c r="CJ27" s="46">
        <f t="shared" si="27"/>
        <v>0</v>
      </c>
      <c r="CK27" s="46">
        <f t="shared" si="28"/>
        <v>0</v>
      </c>
      <c r="CL27" s="46">
        <f t="shared" si="29"/>
        <v>0</v>
      </c>
      <c r="CM27" s="46">
        <f t="shared" si="30"/>
        <v>0</v>
      </c>
      <c r="CN27" s="46">
        <f t="shared" si="31"/>
        <v>0</v>
      </c>
    </row>
    <row r="28" spans="1:92" x14ac:dyDescent="0.2">
      <c r="A28" s="8">
        <v>20</v>
      </c>
      <c r="B28" s="8" t="s">
        <v>211</v>
      </c>
      <c r="C28" s="8" t="s">
        <v>339</v>
      </c>
      <c r="D28" s="8" t="s">
        <v>212</v>
      </c>
      <c r="E28" s="8" t="s">
        <v>333</v>
      </c>
      <c r="F28" s="8" t="s">
        <v>213</v>
      </c>
      <c r="G28" s="97">
        <v>0</v>
      </c>
      <c r="H28" s="78">
        <v>75.5</v>
      </c>
      <c r="I28" s="78">
        <v>7.5</v>
      </c>
      <c r="J28" s="103">
        <v>0</v>
      </c>
      <c r="K28" s="79">
        <v>73</v>
      </c>
      <c r="L28" s="79">
        <v>7</v>
      </c>
      <c r="M28" s="72">
        <v>6</v>
      </c>
      <c r="N28" s="72">
        <v>6</v>
      </c>
      <c r="V28" s="73">
        <v>99</v>
      </c>
      <c r="AD28" s="72">
        <v>99</v>
      </c>
      <c r="BC28" s="14">
        <f t="shared" si="0"/>
        <v>204</v>
      </c>
      <c r="BD28" s="28">
        <f>IF($O$4&gt;0,(LARGE(($N28,$V28,$AD28,$AL28,$AT28,$BB28),1)),"0")</f>
        <v>99</v>
      </c>
      <c r="BE28" s="28">
        <f t="shared" si="1"/>
        <v>105</v>
      </c>
      <c r="BK28" s="46">
        <f t="shared" si="2"/>
        <v>0</v>
      </c>
      <c r="BL28" s="46">
        <f t="shared" si="3"/>
        <v>75.5</v>
      </c>
      <c r="BM28" s="46">
        <f t="shared" si="4"/>
        <v>0</v>
      </c>
      <c r="BN28" s="46">
        <f t="shared" si="5"/>
        <v>73</v>
      </c>
      <c r="BO28" s="46">
        <f t="shared" si="6"/>
        <v>0</v>
      </c>
      <c r="BP28" s="46">
        <f t="shared" si="7"/>
        <v>0</v>
      </c>
      <c r="BQ28" s="46">
        <f t="shared" si="8"/>
        <v>0</v>
      </c>
      <c r="BR28" s="46">
        <f t="shared" si="9"/>
        <v>0</v>
      </c>
      <c r="BS28" s="46">
        <f t="shared" si="10"/>
        <v>0</v>
      </c>
      <c r="BT28" s="46">
        <f t="shared" si="11"/>
        <v>0</v>
      </c>
      <c r="BU28" s="46">
        <f t="shared" si="12"/>
        <v>0</v>
      </c>
      <c r="BV28" s="46">
        <f t="shared" si="13"/>
        <v>0</v>
      </c>
      <c r="BW28" s="46">
        <f t="shared" si="14"/>
        <v>0</v>
      </c>
      <c r="BX28" s="46">
        <f t="shared" si="15"/>
        <v>0</v>
      </c>
      <c r="BY28" s="46">
        <f t="shared" si="16"/>
        <v>0</v>
      </c>
      <c r="BZ28" s="46">
        <f t="shared" si="17"/>
        <v>0</v>
      </c>
      <c r="CA28" s="46">
        <f t="shared" si="18"/>
        <v>0</v>
      </c>
      <c r="CB28" s="46">
        <f t="shared" si="19"/>
        <v>0</v>
      </c>
      <c r="CC28" s="46">
        <f t="shared" si="20"/>
        <v>0</v>
      </c>
      <c r="CD28" s="46">
        <f t="shared" si="21"/>
        <v>0</v>
      </c>
      <c r="CE28" s="46">
        <f t="shared" si="22"/>
        <v>0</v>
      </c>
      <c r="CF28" s="46">
        <f t="shared" si="23"/>
        <v>0</v>
      </c>
      <c r="CG28" s="46">
        <f t="shared" si="24"/>
        <v>0</v>
      </c>
      <c r="CH28" s="46">
        <f t="shared" si="25"/>
        <v>0</v>
      </c>
      <c r="CI28" s="46">
        <f t="shared" si="26"/>
        <v>0</v>
      </c>
      <c r="CJ28" s="46">
        <f t="shared" si="27"/>
        <v>0</v>
      </c>
      <c r="CK28" s="46">
        <f t="shared" si="28"/>
        <v>0</v>
      </c>
      <c r="CL28" s="46">
        <f t="shared" si="29"/>
        <v>0</v>
      </c>
      <c r="CM28" s="46">
        <f t="shared" si="30"/>
        <v>0</v>
      </c>
      <c r="CN28" s="46">
        <f t="shared" si="31"/>
        <v>0</v>
      </c>
    </row>
    <row r="29" spans="1:92" x14ac:dyDescent="0.2">
      <c r="A29" s="8">
        <v>21</v>
      </c>
      <c r="B29" s="8" t="s">
        <v>405</v>
      </c>
      <c r="C29" s="8" t="s">
        <v>429</v>
      </c>
      <c r="D29" s="8" t="s">
        <v>406</v>
      </c>
      <c r="E29" s="8" t="s">
        <v>333</v>
      </c>
      <c r="F29" s="8" t="s">
        <v>174</v>
      </c>
      <c r="N29" s="72">
        <v>99</v>
      </c>
      <c r="O29" s="106" t="s">
        <v>160</v>
      </c>
      <c r="V29" s="73">
        <v>90</v>
      </c>
      <c r="W29" s="97">
        <v>13</v>
      </c>
      <c r="X29" s="79">
        <v>70</v>
      </c>
      <c r="Y29" s="79">
        <v>7</v>
      </c>
      <c r="AC29" s="72">
        <v>16</v>
      </c>
      <c r="AD29" s="72">
        <v>16</v>
      </c>
      <c r="BC29" s="14">
        <f t="shared" si="0"/>
        <v>205</v>
      </c>
      <c r="BD29" s="28">
        <f>IF($O$4&gt;0,(LARGE(($N29,$V29,$AD29,$AL29,$AT29,$BB29),1)),"0")</f>
        <v>99</v>
      </c>
      <c r="BE29" s="28">
        <f t="shared" si="1"/>
        <v>106</v>
      </c>
      <c r="BK29" s="46">
        <f t="shared" si="2"/>
        <v>0</v>
      </c>
      <c r="BL29" s="46">
        <f t="shared" si="3"/>
        <v>0</v>
      </c>
      <c r="BM29" s="46">
        <f t="shared" si="4"/>
        <v>0</v>
      </c>
      <c r="BN29" s="46">
        <f t="shared" si="5"/>
        <v>0</v>
      </c>
      <c r="BO29" s="46">
        <f t="shared" si="6"/>
        <v>0</v>
      </c>
      <c r="BP29" s="46">
        <f t="shared" si="7"/>
        <v>199</v>
      </c>
      <c r="BQ29" s="46">
        <f t="shared" si="8"/>
        <v>0</v>
      </c>
      <c r="BR29" s="46">
        <f t="shared" si="9"/>
        <v>0</v>
      </c>
      <c r="BS29" s="46">
        <f t="shared" si="10"/>
        <v>0</v>
      </c>
      <c r="BT29" s="46">
        <f t="shared" si="11"/>
        <v>199</v>
      </c>
      <c r="BU29" s="46">
        <f t="shared" si="12"/>
        <v>13</v>
      </c>
      <c r="BV29" s="46">
        <f t="shared" si="13"/>
        <v>70</v>
      </c>
      <c r="BW29" s="46">
        <f t="shared" si="14"/>
        <v>0</v>
      </c>
      <c r="BX29" s="46">
        <f t="shared" si="15"/>
        <v>0</v>
      </c>
      <c r="BY29" s="46">
        <f t="shared" si="16"/>
        <v>13</v>
      </c>
      <c r="BZ29" s="46">
        <f t="shared" si="17"/>
        <v>0</v>
      </c>
      <c r="CA29" s="46">
        <f t="shared" si="18"/>
        <v>0</v>
      </c>
      <c r="CB29" s="46">
        <f t="shared" si="19"/>
        <v>0</v>
      </c>
      <c r="CC29" s="46">
        <f t="shared" si="20"/>
        <v>0</v>
      </c>
      <c r="CD29" s="46">
        <f t="shared" si="21"/>
        <v>0</v>
      </c>
      <c r="CE29" s="46">
        <f t="shared" si="22"/>
        <v>0</v>
      </c>
      <c r="CF29" s="46">
        <f t="shared" si="23"/>
        <v>0</v>
      </c>
      <c r="CG29" s="46">
        <f t="shared" si="24"/>
        <v>0</v>
      </c>
      <c r="CH29" s="46">
        <f t="shared" si="25"/>
        <v>0</v>
      </c>
      <c r="CI29" s="46">
        <f t="shared" si="26"/>
        <v>0</v>
      </c>
      <c r="CJ29" s="46">
        <f t="shared" si="27"/>
        <v>0</v>
      </c>
      <c r="CK29" s="46">
        <f t="shared" si="28"/>
        <v>0</v>
      </c>
      <c r="CL29" s="46">
        <f t="shared" si="29"/>
        <v>0</v>
      </c>
      <c r="CM29" s="46">
        <f t="shared" si="30"/>
        <v>0</v>
      </c>
      <c r="CN29" s="46">
        <f t="shared" si="31"/>
        <v>0</v>
      </c>
    </row>
    <row r="30" spans="1:92" x14ac:dyDescent="0.2">
      <c r="A30" s="8">
        <v>22</v>
      </c>
      <c r="B30" s="8" t="s">
        <v>214</v>
      </c>
      <c r="C30" s="8" t="s">
        <v>340</v>
      </c>
      <c r="D30" s="8" t="s">
        <v>215</v>
      </c>
      <c r="E30" s="8" t="s">
        <v>333</v>
      </c>
      <c r="F30" s="8" t="s">
        <v>216</v>
      </c>
      <c r="G30" s="97">
        <v>0</v>
      </c>
      <c r="H30" s="78">
        <v>71</v>
      </c>
      <c r="I30" s="78">
        <v>7</v>
      </c>
      <c r="J30" s="103">
        <v>0</v>
      </c>
      <c r="K30" s="79">
        <v>73</v>
      </c>
      <c r="L30" s="79">
        <v>7</v>
      </c>
      <c r="M30" s="72">
        <v>7</v>
      </c>
      <c r="N30" s="72">
        <v>7</v>
      </c>
      <c r="V30" s="73">
        <v>99</v>
      </c>
      <c r="AD30" s="72">
        <v>99</v>
      </c>
      <c r="BC30" s="14">
        <f t="shared" si="0"/>
        <v>205</v>
      </c>
      <c r="BD30" s="28">
        <f>IF($O$4&gt;0,(LARGE(($N30,$V30,$AD30,$AL30,$AT30,$BB30),1)),"0")</f>
        <v>99</v>
      </c>
      <c r="BE30" s="28">
        <f t="shared" si="1"/>
        <v>106</v>
      </c>
      <c r="BK30" s="46">
        <f t="shared" si="2"/>
        <v>0</v>
      </c>
      <c r="BL30" s="46">
        <f t="shared" si="3"/>
        <v>71</v>
      </c>
      <c r="BM30" s="46">
        <f t="shared" si="4"/>
        <v>0</v>
      </c>
      <c r="BN30" s="46">
        <f t="shared" si="5"/>
        <v>73</v>
      </c>
      <c r="BO30" s="46">
        <f t="shared" si="6"/>
        <v>0</v>
      </c>
      <c r="BP30" s="46">
        <f t="shared" si="7"/>
        <v>0</v>
      </c>
      <c r="BQ30" s="46">
        <f t="shared" si="8"/>
        <v>0</v>
      </c>
      <c r="BR30" s="46">
        <f t="shared" si="9"/>
        <v>0</v>
      </c>
      <c r="BS30" s="46">
        <f t="shared" si="10"/>
        <v>0</v>
      </c>
      <c r="BT30" s="46">
        <f t="shared" si="11"/>
        <v>0</v>
      </c>
      <c r="BU30" s="46">
        <f t="shared" si="12"/>
        <v>0</v>
      </c>
      <c r="BV30" s="46">
        <f t="shared" si="13"/>
        <v>0</v>
      </c>
      <c r="BW30" s="46">
        <f t="shared" si="14"/>
        <v>0</v>
      </c>
      <c r="BX30" s="46">
        <f t="shared" si="15"/>
        <v>0</v>
      </c>
      <c r="BY30" s="46">
        <f t="shared" si="16"/>
        <v>0</v>
      </c>
      <c r="BZ30" s="46">
        <f t="shared" si="17"/>
        <v>0</v>
      </c>
      <c r="CA30" s="46">
        <f t="shared" si="18"/>
        <v>0</v>
      </c>
      <c r="CB30" s="46">
        <f t="shared" si="19"/>
        <v>0</v>
      </c>
      <c r="CC30" s="46">
        <f t="shared" si="20"/>
        <v>0</v>
      </c>
      <c r="CD30" s="46">
        <f t="shared" si="21"/>
        <v>0</v>
      </c>
      <c r="CE30" s="46">
        <f t="shared" si="22"/>
        <v>0</v>
      </c>
      <c r="CF30" s="46">
        <f t="shared" si="23"/>
        <v>0</v>
      </c>
      <c r="CG30" s="46">
        <f t="shared" si="24"/>
        <v>0</v>
      </c>
      <c r="CH30" s="46">
        <f t="shared" si="25"/>
        <v>0</v>
      </c>
      <c r="CI30" s="46">
        <f t="shared" si="26"/>
        <v>0</v>
      </c>
      <c r="CJ30" s="46">
        <f t="shared" si="27"/>
        <v>0</v>
      </c>
      <c r="CK30" s="46">
        <f t="shared" si="28"/>
        <v>0</v>
      </c>
      <c r="CL30" s="46">
        <f t="shared" si="29"/>
        <v>0</v>
      </c>
      <c r="CM30" s="46">
        <f t="shared" si="30"/>
        <v>0</v>
      </c>
      <c r="CN30" s="46">
        <f t="shared" si="31"/>
        <v>0</v>
      </c>
    </row>
    <row r="31" spans="1:92" x14ac:dyDescent="0.2">
      <c r="A31" s="8">
        <v>23</v>
      </c>
      <c r="B31" s="8" t="s">
        <v>175</v>
      </c>
      <c r="C31" s="8" t="s">
        <v>321</v>
      </c>
      <c r="D31" s="8" t="s">
        <v>176</v>
      </c>
      <c r="E31" s="8" t="s">
        <v>333</v>
      </c>
      <c r="F31" s="8" t="s">
        <v>165</v>
      </c>
      <c r="G31" s="97" t="s">
        <v>160</v>
      </c>
      <c r="N31" s="72">
        <v>90</v>
      </c>
      <c r="O31" s="106">
        <v>8</v>
      </c>
      <c r="P31" s="81">
        <v>68</v>
      </c>
      <c r="Q31" s="81">
        <v>6.5</v>
      </c>
      <c r="U31" s="73">
        <v>17</v>
      </c>
      <c r="V31" s="73">
        <v>17</v>
      </c>
      <c r="AD31" s="72">
        <v>99</v>
      </c>
      <c r="BC31" s="14">
        <f t="shared" si="0"/>
        <v>206</v>
      </c>
      <c r="BD31" s="28">
        <f>IF($O$4&gt;0,(LARGE(($N31,$V31,$AD31,$AL31,$AT31,$BB31),1)),"0")</f>
        <v>99</v>
      </c>
      <c r="BE31" s="28">
        <f t="shared" si="1"/>
        <v>107</v>
      </c>
      <c r="BK31" s="46">
        <f t="shared" si="2"/>
        <v>199</v>
      </c>
      <c r="BL31" s="46">
        <f t="shared" si="3"/>
        <v>0</v>
      </c>
      <c r="BM31" s="46">
        <f t="shared" si="4"/>
        <v>0</v>
      </c>
      <c r="BN31" s="46">
        <f t="shared" si="5"/>
        <v>0</v>
      </c>
      <c r="BO31" s="46">
        <f t="shared" si="6"/>
        <v>199</v>
      </c>
      <c r="BP31" s="46">
        <f t="shared" si="7"/>
        <v>8</v>
      </c>
      <c r="BQ31" s="46">
        <f t="shared" si="8"/>
        <v>68</v>
      </c>
      <c r="BR31" s="46">
        <f t="shared" si="9"/>
        <v>0</v>
      </c>
      <c r="BS31" s="46">
        <f t="shared" si="10"/>
        <v>0</v>
      </c>
      <c r="BT31" s="46">
        <f t="shared" si="11"/>
        <v>8</v>
      </c>
      <c r="BU31" s="46">
        <f t="shared" si="12"/>
        <v>0</v>
      </c>
      <c r="BV31" s="46">
        <f t="shared" si="13"/>
        <v>0</v>
      </c>
      <c r="BW31" s="46">
        <f t="shared" si="14"/>
        <v>0</v>
      </c>
      <c r="BX31" s="46">
        <f t="shared" si="15"/>
        <v>0</v>
      </c>
      <c r="BY31" s="46">
        <f t="shared" si="16"/>
        <v>0</v>
      </c>
      <c r="BZ31" s="46">
        <f t="shared" si="17"/>
        <v>0</v>
      </c>
      <c r="CA31" s="46">
        <f t="shared" si="18"/>
        <v>0</v>
      </c>
      <c r="CB31" s="46">
        <f t="shared" si="19"/>
        <v>0</v>
      </c>
      <c r="CC31" s="46">
        <f t="shared" si="20"/>
        <v>0</v>
      </c>
      <c r="CD31" s="46">
        <f t="shared" si="21"/>
        <v>0</v>
      </c>
      <c r="CE31" s="46">
        <f t="shared" si="22"/>
        <v>0</v>
      </c>
      <c r="CF31" s="46">
        <f t="shared" si="23"/>
        <v>0</v>
      </c>
      <c r="CG31" s="46">
        <f t="shared" si="24"/>
        <v>0</v>
      </c>
      <c r="CH31" s="46">
        <f t="shared" si="25"/>
        <v>0</v>
      </c>
      <c r="CI31" s="46">
        <f t="shared" si="26"/>
        <v>0</v>
      </c>
      <c r="CJ31" s="46">
        <f t="shared" si="27"/>
        <v>0</v>
      </c>
      <c r="CK31" s="46">
        <f t="shared" si="28"/>
        <v>0</v>
      </c>
      <c r="CL31" s="46">
        <f t="shared" si="29"/>
        <v>0</v>
      </c>
      <c r="CM31" s="46">
        <f t="shared" si="30"/>
        <v>0</v>
      </c>
      <c r="CN31" s="46">
        <f t="shared" si="31"/>
        <v>0</v>
      </c>
    </row>
    <row r="32" spans="1:92" x14ac:dyDescent="0.2">
      <c r="A32" s="8">
        <v>24</v>
      </c>
      <c r="B32" s="8" t="s">
        <v>229</v>
      </c>
      <c r="C32" s="8" t="s">
        <v>348</v>
      </c>
      <c r="D32" s="8" t="s">
        <v>230</v>
      </c>
      <c r="E32" s="8" t="s">
        <v>335</v>
      </c>
      <c r="F32" s="8" t="s">
        <v>165</v>
      </c>
      <c r="G32" s="97">
        <v>20</v>
      </c>
      <c r="H32" s="78">
        <v>65.5</v>
      </c>
      <c r="I32" s="78">
        <v>6.5</v>
      </c>
      <c r="M32" s="72">
        <v>18</v>
      </c>
      <c r="N32" s="72">
        <v>18</v>
      </c>
      <c r="O32" s="106" t="s">
        <v>160</v>
      </c>
      <c r="V32" s="73">
        <v>90</v>
      </c>
      <c r="AD32" s="72">
        <v>99</v>
      </c>
      <c r="BC32" s="14">
        <f t="shared" si="0"/>
        <v>207</v>
      </c>
      <c r="BD32" s="28">
        <f>IF($O$4&gt;0,(LARGE(($N32,$V32,$AD32,$AL32,$AT32,$BB32),1)),"0")</f>
        <v>99</v>
      </c>
      <c r="BE32" s="28">
        <f t="shared" si="1"/>
        <v>108</v>
      </c>
      <c r="BK32" s="46">
        <f t="shared" si="2"/>
        <v>20</v>
      </c>
      <c r="BL32" s="46">
        <f t="shared" si="3"/>
        <v>65.5</v>
      </c>
      <c r="BM32" s="46">
        <f t="shared" si="4"/>
        <v>0</v>
      </c>
      <c r="BN32" s="46">
        <f t="shared" si="5"/>
        <v>0</v>
      </c>
      <c r="BO32" s="46">
        <f t="shared" si="6"/>
        <v>20</v>
      </c>
      <c r="BP32" s="46">
        <f t="shared" si="7"/>
        <v>199</v>
      </c>
      <c r="BQ32" s="46">
        <f t="shared" si="8"/>
        <v>0</v>
      </c>
      <c r="BR32" s="46">
        <f t="shared" si="9"/>
        <v>0</v>
      </c>
      <c r="BS32" s="46">
        <f t="shared" si="10"/>
        <v>0</v>
      </c>
      <c r="BT32" s="46">
        <f t="shared" si="11"/>
        <v>199</v>
      </c>
      <c r="BU32" s="46">
        <f t="shared" si="12"/>
        <v>0</v>
      </c>
      <c r="BV32" s="46">
        <f t="shared" si="13"/>
        <v>0</v>
      </c>
      <c r="BW32" s="46">
        <f t="shared" si="14"/>
        <v>0</v>
      </c>
      <c r="BX32" s="46">
        <f t="shared" si="15"/>
        <v>0</v>
      </c>
      <c r="BY32" s="46">
        <f t="shared" si="16"/>
        <v>0</v>
      </c>
      <c r="BZ32" s="46">
        <f t="shared" si="17"/>
        <v>0</v>
      </c>
      <c r="CA32" s="46">
        <f t="shared" si="18"/>
        <v>0</v>
      </c>
      <c r="CB32" s="46">
        <f t="shared" si="19"/>
        <v>0</v>
      </c>
      <c r="CC32" s="46">
        <f t="shared" si="20"/>
        <v>0</v>
      </c>
      <c r="CD32" s="46">
        <f t="shared" si="21"/>
        <v>0</v>
      </c>
      <c r="CE32" s="46">
        <f t="shared" si="22"/>
        <v>0</v>
      </c>
      <c r="CF32" s="46">
        <f t="shared" si="23"/>
        <v>0</v>
      </c>
      <c r="CG32" s="46">
        <f t="shared" si="24"/>
        <v>0</v>
      </c>
      <c r="CH32" s="46">
        <f t="shared" si="25"/>
        <v>0</v>
      </c>
      <c r="CI32" s="46">
        <f t="shared" si="26"/>
        <v>0</v>
      </c>
      <c r="CJ32" s="46">
        <f t="shared" si="27"/>
        <v>0</v>
      </c>
      <c r="CK32" s="46">
        <f t="shared" si="28"/>
        <v>0</v>
      </c>
      <c r="CL32" s="46">
        <f t="shared" si="29"/>
        <v>0</v>
      </c>
      <c r="CM32" s="46">
        <f t="shared" si="30"/>
        <v>0</v>
      </c>
      <c r="CN32" s="46">
        <f t="shared" si="31"/>
        <v>0</v>
      </c>
    </row>
    <row r="33" spans="1:92" x14ac:dyDescent="0.2">
      <c r="A33" s="8">
        <v>25</v>
      </c>
      <c r="B33" s="8" t="s">
        <v>224</v>
      </c>
      <c r="C33" s="8" t="s">
        <v>345</v>
      </c>
      <c r="D33" s="8" t="s">
        <v>225</v>
      </c>
      <c r="E33" s="8" t="s">
        <v>335</v>
      </c>
      <c r="F33" s="8" t="s">
        <v>226</v>
      </c>
      <c r="G33" s="97">
        <v>4</v>
      </c>
      <c r="H33" s="78">
        <v>75</v>
      </c>
      <c r="I33" s="78">
        <v>7.5</v>
      </c>
      <c r="M33" s="72">
        <v>11</v>
      </c>
      <c r="N33" s="72">
        <v>11</v>
      </c>
      <c r="V33" s="73">
        <v>99</v>
      </c>
      <c r="AD33" s="72">
        <v>99</v>
      </c>
      <c r="BC33" s="14">
        <f t="shared" si="0"/>
        <v>209</v>
      </c>
      <c r="BD33" s="28">
        <f>IF($O$4&gt;0,(LARGE(($N33,$V33,$AD33,$AL33,$AT33,$BB33),1)),"0")</f>
        <v>99</v>
      </c>
      <c r="BE33" s="28">
        <f t="shared" si="1"/>
        <v>110</v>
      </c>
      <c r="BK33" s="46">
        <f t="shared" si="2"/>
        <v>4</v>
      </c>
      <c r="BL33" s="46">
        <f t="shared" si="3"/>
        <v>75</v>
      </c>
      <c r="BM33" s="46">
        <f t="shared" si="4"/>
        <v>0</v>
      </c>
      <c r="BN33" s="46">
        <f t="shared" si="5"/>
        <v>0</v>
      </c>
      <c r="BO33" s="46">
        <f t="shared" si="6"/>
        <v>4</v>
      </c>
      <c r="BP33" s="46">
        <f t="shared" si="7"/>
        <v>0</v>
      </c>
      <c r="BQ33" s="46">
        <f t="shared" si="8"/>
        <v>0</v>
      </c>
      <c r="BR33" s="46">
        <f t="shared" si="9"/>
        <v>0</v>
      </c>
      <c r="BS33" s="46">
        <f t="shared" si="10"/>
        <v>0</v>
      </c>
      <c r="BT33" s="46">
        <f t="shared" si="11"/>
        <v>0</v>
      </c>
      <c r="BU33" s="46">
        <f t="shared" si="12"/>
        <v>0</v>
      </c>
      <c r="BV33" s="46">
        <f t="shared" si="13"/>
        <v>0</v>
      </c>
      <c r="BW33" s="46">
        <f t="shared" si="14"/>
        <v>0</v>
      </c>
      <c r="BX33" s="46">
        <f t="shared" si="15"/>
        <v>0</v>
      </c>
      <c r="BY33" s="46">
        <f t="shared" si="16"/>
        <v>0</v>
      </c>
      <c r="BZ33" s="46">
        <f t="shared" si="17"/>
        <v>0</v>
      </c>
      <c r="CA33" s="46">
        <f t="shared" si="18"/>
        <v>0</v>
      </c>
      <c r="CB33" s="46">
        <f t="shared" si="19"/>
        <v>0</v>
      </c>
      <c r="CC33" s="46">
        <f t="shared" si="20"/>
        <v>0</v>
      </c>
      <c r="CD33" s="46">
        <f t="shared" si="21"/>
        <v>0</v>
      </c>
      <c r="CE33" s="46">
        <f t="shared" si="22"/>
        <v>0</v>
      </c>
      <c r="CF33" s="46">
        <f t="shared" si="23"/>
        <v>0</v>
      </c>
      <c r="CG33" s="46">
        <f t="shared" si="24"/>
        <v>0</v>
      </c>
      <c r="CH33" s="46">
        <f t="shared" si="25"/>
        <v>0</v>
      </c>
      <c r="CI33" s="46">
        <f t="shared" si="26"/>
        <v>0</v>
      </c>
      <c r="CJ33" s="46">
        <f t="shared" si="27"/>
        <v>0</v>
      </c>
      <c r="CK33" s="46">
        <f t="shared" si="28"/>
        <v>0</v>
      </c>
      <c r="CL33" s="46">
        <f t="shared" si="29"/>
        <v>0</v>
      </c>
      <c r="CM33" s="46">
        <f t="shared" si="30"/>
        <v>0</v>
      </c>
      <c r="CN33" s="46">
        <f t="shared" si="31"/>
        <v>0</v>
      </c>
    </row>
    <row r="34" spans="1:92" x14ac:dyDescent="0.2">
      <c r="A34" s="8">
        <v>26</v>
      </c>
      <c r="B34" s="8" t="s">
        <v>398</v>
      </c>
      <c r="C34" s="8" t="s">
        <v>336</v>
      </c>
      <c r="D34" s="8" t="s">
        <v>399</v>
      </c>
      <c r="E34" s="8" t="s">
        <v>333</v>
      </c>
      <c r="F34" s="8" t="s">
        <v>165</v>
      </c>
      <c r="N34" s="72">
        <v>99</v>
      </c>
      <c r="O34" s="106">
        <v>4</v>
      </c>
      <c r="P34" s="81">
        <v>73</v>
      </c>
      <c r="Q34" s="81">
        <v>7</v>
      </c>
      <c r="U34" s="73">
        <v>12</v>
      </c>
      <c r="V34" s="73">
        <v>12</v>
      </c>
      <c r="AD34" s="72">
        <v>99</v>
      </c>
      <c r="BC34" s="14">
        <f t="shared" si="0"/>
        <v>210</v>
      </c>
      <c r="BD34" s="28">
        <f>IF($O$4&gt;0,(LARGE(($N34,$V34,$AD34,$AL34,$AT34,$BB34),1)),"0")</f>
        <v>99</v>
      </c>
      <c r="BE34" s="28">
        <f t="shared" si="1"/>
        <v>111</v>
      </c>
      <c r="BK34" s="46">
        <f t="shared" si="2"/>
        <v>0</v>
      </c>
      <c r="BL34" s="46">
        <f t="shared" si="3"/>
        <v>0</v>
      </c>
      <c r="BM34" s="46">
        <f t="shared" si="4"/>
        <v>0</v>
      </c>
      <c r="BN34" s="46">
        <f t="shared" si="5"/>
        <v>0</v>
      </c>
      <c r="BO34" s="46">
        <f t="shared" si="6"/>
        <v>0</v>
      </c>
      <c r="BP34" s="46">
        <f t="shared" si="7"/>
        <v>4</v>
      </c>
      <c r="BQ34" s="46">
        <f t="shared" si="8"/>
        <v>73</v>
      </c>
      <c r="BR34" s="46">
        <f t="shared" si="9"/>
        <v>0</v>
      </c>
      <c r="BS34" s="46">
        <f t="shared" si="10"/>
        <v>0</v>
      </c>
      <c r="BT34" s="46">
        <f t="shared" si="11"/>
        <v>4</v>
      </c>
      <c r="BU34" s="46">
        <f t="shared" si="12"/>
        <v>0</v>
      </c>
      <c r="BV34" s="46">
        <f t="shared" si="13"/>
        <v>0</v>
      </c>
      <c r="BW34" s="46">
        <f t="shared" si="14"/>
        <v>0</v>
      </c>
      <c r="BX34" s="46">
        <f t="shared" si="15"/>
        <v>0</v>
      </c>
      <c r="BY34" s="46">
        <f t="shared" si="16"/>
        <v>0</v>
      </c>
      <c r="BZ34" s="46">
        <f t="shared" si="17"/>
        <v>0</v>
      </c>
      <c r="CA34" s="46">
        <f t="shared" si="18"/>
        <v>0</v>
      </c>
      <c r="CB34" s="46">
        <f t="shared" si="19"/>
        <v>0</v>
      </c>
      <c r="CC34" s="46">
        <f t="shared" si="20"/>
        <v>0</v>
      </c>
      <c r="CD34" s="46">
        <f t="shared" si="21"/>
        <v>0</v>
      </c>
      <c r="CE34" s="46">
        <f t="shared" si="22"/>
        <v>0</v>
      </c>
      <c r="CF34" s="46">
        <f t="shared" si="23"/>
        <v>0</v>
      </c>
      <c r="CG34" s="46">
        <f t="shared" si="24"/>
        <v>0</v>
      </c>
      <c r="CH34" s="46">
        <f t="shared" si="25"/>
        <v>0</v>
      </c>
      <c r="CI34" s="46">
        <f t="shared" si="26"/>
        <v>0</v>
      </c>
      <c r="CJ34" s="46">
        <f t="shared" si="27"/>
        <v>0</v>
      </c>
      <c r="CK34" s="46">
        <f t="shared" si="28"/>
        <v>0</v>
      </c>
      <c r="CL34" s="46">
        <f t="shared" si="29"/>
        <v>0</v>
      </c>
      <c r="CM34" s="46">
        <f t="shared" si="30"/>
        <v>0</v>
      </c>
      <c r="CN34" s="46">
        <f t="shared" si="31"/>
        <v>0</v>
      </c>
    </row>
    <row r="35" spans="1:92" x14ac:dyDescent="0.2">
      <c r="A35" s="8">
        <v>27</v>
      </c>
      <c r="B35" s="8" t="s">
        <v>456</v>
      </c>
      <c r="C35" s="8" t="s">
        <v>454</v>
      </c>
      <c r="D35" s="8" t="s">
        <v>455</v>
      </c>
      <c r="E35" s="8" t="s">
        <v>452</v>
      </c>
      <c r="F35" s="8" t="s">
        <v>457</v>
      </c>
      <c r="N35" s="72">
        <v>99</v>
      </c>
      <c r="V35" s="73">
        <v>99</v>
      </c>
      <c r="W35" s="97">
        <v>4</v>
      </c>
      <c r="X35" s="79">
        <v>60.5</v>
      </c>
      <c r="Y35" s="79">
        <v>6</v>
      </c>
      <c r="AC35" s="72">
        <v>15</v>
      </c>
      <c r="AD35" s="72">
        <v>15</v>
      </c>
      <c r="BC35" s="14">
        <f t="shared" si="0"/>
        <v>213</v>
      </c>
      <c r="BD35" s="28">
        <f>IF($O$4&gt;0,(LARGE(($N35,$V35,$AD35,$AL35,$AT35,$BB35),1)),"0")</f>
        <v>99</v>
      </c>
      <c r="BE35" s="28">
        <f t="shared" si="1"/>
        <v>114</v>
      </c>
      <c r="BK35" s="46">
        <f t="shared" si="2"/>
        <v>0</v>
      </c>
      <c r="BL35" s="46">
        <f t="shared" si="3"/>
        <v>0</v>
      </c>
      <c r="BM35" s="46">
        <f t="shared" si="4"/>
        <v>0</v>
      </c>
      <c r="BN35" s="46">
        <f t="shared" si="5"/>
        <v>0</v>
      </c>
      <c r="BO35" s="46">
        <f t="shared" si="6"/>
        <v>0</v>
      </c>
      <c r="BP35" s="46">
        <f t="shared" si="7"/>
        <v>0</v>
      </c>
      <c r="BQ35" s="46">
        <f t="shared" si="8"/>
        <v>0</v>
      </c>
      <c r="BR35" s="46">
        <f t="shared" si="9"/>
        <v>0</v>
      </c>
      <c r="BS35" s="46">
        <f t="shared" si="10"/>
        <v>0</v>
      </c>
      <c r="BT35" s="46">
        <f t="shared" si="11"/>
        <v>0</v>
      </c>
      <c r="BU35" s="46">
        <f t="shared" si="12"/>
        <v>4</v>
      </c>
      <c r="BV35" s="46">
        <f t="shared" si="13"/>
        <v>60.5</v>
      </c>
      <c r="BW35" s="46">
        <f t="shared" si="14"/>
        <v>0</v>
      </c>
      <c r="BX35" s="46">
        <f t="shared" si="15"/>
        <v>0</v>
      </c>
      <c r="BY35" s="46">
        <f t="shared" si="16"/>
        <v>4</v>
      </c>
      <c r="BZ35" s="46">
        <f t="shared" si="17"/>
        <v>0</v>
      </c>
      <c r="CA35" s="46">
        <f t="shared" si="18"/>
        <v>0</v>
      </c>
      <c r="CB35" s="46">
        <f t="shared" si="19"/>
        <v>0</v>
      </c>
      <c r="CC35" s="46">
        <f t="shared" si="20"/>
        <v>0</v>
      </c>
      <c r="CD35" s="46">
        <f t="shared" si="21"/>
        <v>0</v>
      </c>
      <c r="CE35" s="46">
        <f t="shared" si="22"/>
        <v>0</v>
      </c>
      <c r="CF35" s="46">
        <f t="shared" si="23"/>
        <v>0</v>
      </c>
      <c r="CG35" s="46">
        <f t="shared" si="24"/>
        <v>0</v>
      </c>
      <c r="CH35" s="46">
        <f t="shared" si="25"/>
        <v>0</v>
      </c>
      <c r="CI35" s="46">
        <f t="shared" si="26"/>
        <v>0</v>
      </c>
      <c r="CJ35" s="46">
        <f t="shared" si="27"/>
        <v>0</v>
      </c>
      <c r="CK35" s="46">
        <f t="shared" si="28"/>
        <v>0</v>
      </c>
      <c r="CL35" s="46">
        <f t="shared" si="29"/>
        <v>0</v>
      </c>
      <c r="CM35" s="46">
        <f t="shared" si="30"/>
        <v>0</v>
      </c>
      <c r="CN35" s="46">
        <f t="shared" si="31"/>
        <v>0</v>
      </c>
    </row>
    <row r="36" spans="1:92" x14ac:dyDescent="0.2">
      <c r="A36" s="8">
        <v>28</v>
      </c>
      <c r="B36" s="8" t="s">
        <v>166</v>
      </c>
      <c r="C36" s="8" t="s">
        <v>317</v>
      </c>
      <c r="D36" s="8" t="s">
        <v>167</v>
      </c>
      <c r="E36" s="8" t="s">
        <v>333</v>
      </c>
      <c r="F36" s="8" t="s">
        <v>165</v>
      </c>
      <c r="G36" s="97">
        <v>8</v>
      </c>
      <c r="H36" s="78">
        <v>66</v>
      </c>
      <c r="I36" s="78">
        <v>6.5</v>
      </c>
      <c r="M36" s="72">
        <v>17</v>
      </c>
      <c r="N36" s="72">
        <v>17</v>
      </c>
      <c r="V36" s="73">
        <v>99</v>
      </c>
      <c r="AD36" s="72">
        <v>99</v>
      </c>
      <c r="BC36" s="14">
        <f t="shared" si="0"/>
        <v>215</v>
      </c>
      <c r="BD36" s="28">
        <f>IF($O$4&gt;0,(LARGE(($N36,$V36,$AD36,$AL36,$AT36,$BB36),1)),"0")</f>
        <v>99</v>
      </c>
      <c r="BE36" s="28">
        <f t="shared" si="1"/>
        <v>116</v>
      </c>
      <c r="BK36" s="46">
        <f t="shared" si="2"/>
        <v>8</v>
      </c>
      <c r="BL36" s="46">
        <f t="shared" si="3"/>
        <v>66</v>
      </c>
      <c r="BM36" s="46">
        <f t="shared" si="4"/>
        <v>0</v>
      </c>
      <c r="BN36" s="46">
        <f t="shared" si="5"/>
        <v>0</v>
      </c>
      <c r="BO36" s="46">
        <f t="shared" si="6"/>
        <v>8</v>
      </c>
      <c r="BP36" s="46">
        <f t="shared" si="7"/>
        <v>0</v>
      </c>
      <c r="BQ36" s="46">
        <f t="shared" si="8"/>
        <v>0</v>
      </c>
      <c r="BR36" s="46">
        <f t="shared" si="9"/>
        <v>0</v>
      </c>
      <c r="BS36" s="46">
        <f t="shared" si="10"/>
        <v>0</v>
      </c>
      <c r="BT36" s="46">
        <f t="shared" si="11"/>
        <v>0</v>
      </c>
      <c r="BU36" s="46">
        <f t="shared" si="12"/>
        <v>0</v>
      </c>
      <c r="BV36" s="46">
        <f t="shared" si="13"/>
        <v>0</v>
      </c>
      <c r="BW36" s="46">
        <f t="shared" si="14"/>
        <v>0</v>
      </c>
      <c r="BX36" s="46">
        <f t="shared" si="15"/>
        <v>0</v>
      </c>
      <c r="BY36" s="46">
        <f t="shared" si="16"/>
        <v>0</v>
      </c>
      <c r="BZ36" s="46">
        <f t="shared" si="17"/>
        <v>0</v>
      </c>
      <c r="CA36" s="46">
        <f t="shared" si="18"/>
        <v>0</v>
      </c>
      <c r="CB36" s="46">
        <f t="shared" si="19"/>
        <v>0</v>
      </c>
      <c r="CC36" s="46">
        <f t="shared" si="20"/>
        <v>0</v>
      </c>
      <c r="CD36" s="46">
        <f t="shared" si="21"/>
        <v>0</v>
      </c>
      <c r="CE36" s="46">
        <f t="shared" si="22"/>
        <v>0</v>
      </c>
      <c r="CF36" s="46">
        <f t="shared" si="23"/>
        <v>0</v>
      </c>
      <c r="CG36" s="46">
        <f t="shared" si="24"/>
        <v>0</v>
      </c>
      <c r="CH36" s="46">
        <f t="shared" si="25"/>
        <v>0</v>
      </c>
      <c r="CI36" s="46">
        <f t="shared" si="26"/>
        <v>0</v>
      </c>
      <c r="CJ36" s="46">
        <f t="shared" si="27"/>
        <v>0</v>
      </c>
      <c r="CK36" s="46">
        <f t="shared" si="28"/>
        <v>0</v>
      </c>
      <c r="CL36" s="46">
        <f t="shared" si="29"/>
        <v>0</v>
      </c>
      <c r="CM36" s="46">
        <f t="shared" si="30"/>
        <v>0</v>
      </c>
      <c r="CN36" s="46">
        <f t="shared" si="31"/>
        <v>0</v>
      </c>
    </row>
    <row r="37" spans="1:92" x14ac:dyDescent="0.2">
      <c r="A37" s="8">
        <v>29</v>
      </c>
      <c r="B37" s="8" t="s">
        <v>178</v>
      </c>
      <c r="C37" s="8" t="s">
        <v>344</v>
      </c>
      <c r="D37" s="8" t="s">
        <v>179</v>
      </c>
      <c r="E37" s="8" t="s">
        <v>335</v>
      </c>
      <c r="F37" s="8" t="s">
        <v>180</v>
      </c>
      <c r="G37" s="97">
        <v>0</v>
      </c>
      <c r="N37" s="72">
        <v>90</v>
      </c>
      <c r="O37" s="106" t="s">
        <v>407</v>
      </c>
      <c r="V37" s="73">
        <v>90</v>
      </c>
      <c r="AD37" s="72">
        <v>99</v>
      </c>
      <c r="BC37" s="14">
        <f t="shared" si="0"/>
        <v>279</v>
      </c>
      <c r="BD37" s="28">
        <f>IF($O$4&gt;0,(LARGE(($N37,$V37,$AD37,$AL37,$AT37,$BB37),1)),"0")</f>
        <v>99</v>
      </c>
      <c r="BE37" s="28">
        <f t="shared" si="1"/>
        <v>180</v>
      </c>
      <c r="BK37" s="46">
        <f t="shared" si="2"/>
        <v>0</v>
      </c>
      <c r="BL37" s="46">
        <f t="shared" si="3"/>
        <v>0</v>
      </c>
      <c r="BM37" s="46">
        <f t="shared" si="4"/>
        <v>0</v>
      </c>
      <c r="BN37" s="46">
        <f t="shared" si="5"/>
        <v>0</v>
      </c>
      <c r="BO37" s="46">
        <f t="shared" si="6"/>
        <v>0</v>
      </c>
      <c r="BP37" s="46">
        <f t="shared" si="7"/>
        <v>199</v>
      </c>
      <c r="BQ37" s="46">
        <f t="shared" si="8"/>
        <v>0</v>
      </c>
      <c r="BR37" s="46">
        <f t="shared" si="9"/>
        <v>0</v>
      </c>
      <c r="BS37" s="46">
        <f t="shared" si="10"/>
        <v>0</v>
      </c>
      <c r="BT37" s="46">
        <f t="shared" si="11"/>
        <v>199</v>
      </c>
      <c r="BU37" s="46">
        <f t="shared" si="12"/>
        <v>0</v>
      </c>
      <c r="BV37" s="46">
        <f t="shared" si="13"/>
        <v>0</v>
      </c>
      <c r="BW37" s="46">
        <f t="shared" si="14"/>
        <v>0</v>
      </c>
      <c r="BX37" s="46">
        <f t="shared" si="15"/>
        <v>0</v>
      </c>
      <c r="BY37" s="46">
        <f t="shared" si="16"/>
        <v>0</v>
      </c>
      <c r="BZ37" s="46">
        <f t="shared" si="17"/>
        <v>0</v>
      </c>
      <c r="CA37" s="46">
        <f t="shared" si="18"/>
        <v>0</v>
      </c>
      <c r="CB37" s="46">
        <f t="shared" si="19"/>
        <v>0</v>
      </c>
      <c r="CC37" s="46">
        <f t="shared" si="20"/>
        <v>0</v>
      </c>
      <c r="CD37" s="46">
        <f t="shared" si="21"/>
        <v>0</v>
      </c>
      <c r="CE37" s="46">
        <f t="shared" si="22"/>
        <v>0</v>
      </c>
      <c r="CF37" s="46">
        <f t="shared" si="23"/>
        <v>0</v>
      </c>
      <c r="CG37" s="46">
        <f t="shared" si="24"/>
        <v>0</v>
      </c>
      <c r="CH37" s="46">
        <f t="shared" si="25"/>
        <v>0</v>
      </c>
      <c r="CI37" s="46">
        <f t="shared" si="26"/>
        <v>0</v>
      </c>
      <c r="CJ37" s="46">
        <f t="shared" si="27"/>
        <v>0</v>
      </c>
      <c r="CK37" s="46">
        <f t="shared" si="28"/>
        <v>0</v>
      </c>
      <c r="CL37" s="46">
        <f t="shared" si="29"/>
        <v>0</v>
      </c>
      <c r="CM37" s="46">
        <f t="shared" si="30"/>
        <v>0</v>
      </c>
      <c r="CN37" s="46">
        <f t="shared" si="31"/>
        <v>0</v>
      </c>
    </row>
    <row r="38" spans="1:92" x14ac:dyDescent="0.2">
      <c r="A38" s="8">
        <v>30</v>
      </c>
      <c r="B38" s="8" t="s">
        <v>403</v>
      </c>
      <c r="C38" s="8" t="s">
        <v>428</v>
      </c>
      <c r="D38" s="8" t="s">
        <v>404</v>
      </c>
      <c r="E38" s="8" t="s">
        <v>333</v>
      </c>
      <c r="F38" s="8" t="s">
        <v>180</v>
      </c>
      <c r="N38" s="72">
        <v>99</v>
      </c>
      <c r="O38" s="106" t="s">
        <v>160</v>
      </c>
      <c r="V38" s="73">
        <v>90</v>
      </c>
      <c r="AD38" s="72">
        <v>99</v>
      </c>
      <c r="BC38" s="14">
        <f t="shared" si="0"/>
        <v>288</v>
      </c>
      <c r="BD38" s="28">
        <f>IF($O$4&gt;0,(LARGE(($N38,$V38,$AD38,$AL38,$AT38,$BB38),1)),"0")</f>
        <v>99</v>
      </c>
      <c r="BE38" s="28">
        <f t="shared" si="1"/>
        <v>189</v>
      </c>
      <c r="BK38" s="46">
        <f t="shared" si="2"/>
        <v>0</v>
      </c>
      <c r="BL38" s="46">
        <f t="shared" si="3"/>
        <v>0</v>
      </c>
      <c r="BM38" s="46">
        <f t="shared" si="4"/>
        <v>0</v>
      </c>
      <c r="BN38" s="46">
        <f t="shared" si="5"/>
        <v>0</v>
      </c>
      <c r="BO38" s="46">
        <f t="shared" si="6"/>
        <v>0</v>
      </c>
      <c r="BP38" s="46">
        <f t="shared" si="7"/>
        <v>199</v>
      </c>
      <c r="BQ38" s="46">
        <f t="shared" si="8"/>
        <v>0</v>
      </c>
      <c r="BR38" s="46">
        <f t="shared" si="9"/>
        <v>0</v>
      </c>
      <c r="BS38" s="46">
        <f t="shared" si="10"/>
        <v>0</v>
      </c>
      <c r="BT38" s="46">
        <f t="shared" si="11"/>
        <v>199</v>
      </c>
      <c r="BU38" s="46">
        <f t="shared" si="12"/>
        <v>0</v>
      </c>
      <c r="BV38" s="46">
        <f t="shared" si="13"/>
        <v>0</v>
      </c>
      <c r="BW38" s="46">
        <f t="shared" si="14"/>
        <v>0</v>
      </c>
      <c r="BX38" s="46">
        <f t="shared" si="15"/>
        <v>0</v>
      </c>
      <c r="BY38" s="46">
        <f t="shared" si="16"/>
        <v>0</v>
      </c>
      <c r="BZ38" s="46">
        <f t="shared" si="17"/>
        <v>0</v>
      </c>
      <c r="CA38" s="46">
        <f t="shared" si="18"/>
        <v>0</v>
      </c>
      <c r="CB38" s="46">
        <f t="shared" si="19"/>
        <v>0</v>
      </c>
      <c r="CC38" s="46">
        <f t="shared" si="20"/>
        <v>0</v>
      </c>
      <c r="CD38" s="46">
        <f t="shared" si="21"/>
        <v>0</v>
      </c>
      <c r="CE38" s="46">
        <f t="shared" si="22"/>
        <v>0</v>
      </c>
      <c r="CF38" s="46">
        <f t="shared" si="23"/>
        <v>0</v>
      </c>
      <c r="CG38" s="46">
        <f t="shared" si="24"/>
        <v>0</v>
      </c>
      <c r="CH38" s="46">
        <f t="shared" si="25"/>
        <v>0</v>
      </c>
      <c r="CI38" s="46">
        <f t="shared" si="26"/>
        <v>0</v>
      </c>
      <c r="CJ38" s="46">
        <f t="shared" si="27"/>
        <v>0</v>
      </c>
      <c r="CK38" s="46">
        <f t="shared" si="28"/>
        <v>0</v>
      </c>
      <c r="CL38" s="46">
        <f t="shared" si="29"/>
        <v>0</v>
      </c>
      <c r="CM38" s="46">
        <f t="shared" si="30"/>
        <v>0</v>
      </c>
      <c r="CN38" s="46">
        <f t="shared" si="31"/>
        <v>0</v>
      </c>
    </row>
    <row r="39" spans="1:92" x14ac:dyDescent="0.2">
      <c r="A39" s="8">
        <v>31</v>
      </c>
      <c r="B39" s="8" t="s">
        <v>394</v>
      </c>
      <c r="C39" s="8" t="s">
        <v>427</v>
      </c>
      <c r="D39" s="8" t="s">
        <v>395</v>
      </c>
      <c r="E39" s="8" t="s">
        <v>335</v>
      </c>
      <c r="F39" s="8" t="s">
        <v>165</v>
      </c>
      <c r="N39" s="72">
        <v>99</v>
      </c>
      <c r="O39" s="106">
        <v>0</v>
      </c>
      <c r="P39" s="81">
        <v>75</v>
      </c>
      <c r="Q39" s="81">
        <v>7.5</v>
      </c>
      <c r="R39" s="106">
        <v>0</v>
      </c>
      <c r="S39" s="81">
        <v>75</v>
      </c>
      <c r="T39" s="81">
        <v>7.5</v>
      </c>
      <c r="U39" s="73">
        <v>3</v>
      </c>
      <c r="V39" s="73">
        <v>99</v>
      </c>
      <c r="AD39" s="72">
        <v>99</v>
      </c>
      <c r="BC39" s="14">
        <f t="shared" si="0"/>
        <v>297</v>
      </c>
      <c r="BD39" s="28">
        <f>IF($O$4&gt;0,(LARGE(($N39,$V39,$AD39,$AL39,$AT39,$BB39),1)),"0")</f>
        <v>99</v>
      </c>
      <c r="BE39" s="28">
        <f t="shared" si="1"/>
        <v>198</v>
      </c>
      <c r="BI39" s="114" t="s">
        <v>439</v>
      </c>
      <c r="BK39" s="46">
        <f t="shared" si="2"/>
        <v>0</v>
      </c>
      <c r="BL39" s="46">
        <f t="shared" si="3"/>
        <v>0</v>
      </c>
      <c r="BM39" s="46">
        <f t="shared" si="4"/>
        <v>0</v>
      </c>
      <c r="BN39" s="46">
        <f t="shared" si="5"/>
        <v>0</v>
      </c>
      <c r="BO39" s="46">
        <f t="shared" si="6"/>
        <v>0</v>
      </c>
      <c r="BP39" s="46">
        <f t="shared" si="7"/>
        <v>0</v>
      </c>
      <c r="BQ39" s="46">
        <f t="shared" si="8"/>
        <v>75</v>
      </c>
      <c r="BR39" s="46">
        <f t="shared" si="9"/>
        <v>0</v>
      </c>
      <c r="BS39" s="46">
        <f t="shared" si="10"/>
        <v>75</v>
      </c>
      <c r="BT39" s="46">
        <f t="shared" si="11"/>
        <v>0</v>
      </c>
      <c r="BU39" s="46">
        <f t="shared" si="12"/>
        <v>0</v>
      </c>
      <c r="BV39" s="46">
        <f t="shared" si="13"/>
        <v>0</v>
      </c>
      <c r="BW39" s="46">
        <f t="shared" si="14"/>
        <v>0</v>
      </c>
      <c r="BX39" s="46">
        <f t="shared" si="15"/>
        <v>0</v>
      </c>
      <c r="BY39" s="46">
        <f t="shared" si="16"/>
        <v>0</v>
      </c>
      <c r="BZ39" s="46">
        <f t="shared" si="17"/>
        <v>0</v>
      </c>
      <c r="CA39" s="46">
        <f t="shared" si="18"/>
        <v>0</v>
      </c>
      <c r="CB39" s="46">
        <f t="shared" si="19"/>
        <v>0</v>
      </c>
      <c r="CC39" s="46">
        <f t="shared" si="20"/>
        <v>0</v>
      </c>
      <c r="CD39" s="46">
        <f t="shared" si="21"/>
        <v>0</v>
      </c>
      <c r="CE39" s="46">
        <f t="shared" si="22"/>
        <v>0</v>
      </c>
      <c r="CF39" s="46">
        <f t="shared" si="23"/>
        <v>0</v>
      </c>
      <c r="CG39" s="46">
        <f t="shared" si="24"/>
        <v>0</v>
      </c>
      <c r="CH39" s="46">
        <f t="shared" si="25"/>
        <v>0</v>
      </c>
      <c r="CI39" s="46">
        <f t="shared" si="26"/>
        <v>0</v>
      </c>
      <c r="CJ39" s="46">
        <f t="shared" si="27"/>
        <v>0</v>
      </c>
      <c r="CK39" s="46">
        <f t="shared" si="28"/>
        <v>0</v>
      </c>
      <c r="CL39" s="46">
        <f t="shared" si="29"/>
        <v>0</v>
      </c>
      <c r="CM39" s="46">
        <f t="shared" si="30"/>
        <v>0</v>
      </c>
      <c r="CN39" s="46">
        <f t="shared" si="31"/>
        <v>0</v>
      </c>
    </row>
    <row r="40" spans="1:92" x14ac:dyDescent="0.2">
      <c r="A40" s="8">
        <v>31</v>
      </c>
      <c r="B40" s="8" t="s">
        <v>408</v>
      </c>
      <c r="C40" s="8" t="s">
        <v>430</v>
      </c>
      <c r="D40" s="8" t="s">
        <v>409</v>
      </c>
      <c r="E40" s="8" t="s">
        <v>333</v>
      </c>
      <c r="F40" s="8" t="s">
        <v>145</v>
      </c>
      <c r="N40" s="72">
        <v>99</v>
      </c>
      <c r="O40" s="106" t="s">
        <v>181</v>
      </c>
      <c r="V40" s="73">
        <v>99</v>
      </c>
      <c r="AD40" s="72">
        <v>99</v>
      </c>
      <c r="BC40" s="14">
        <f t="shared" si="0"/>
        <v>297</v>
      </c>
      <c r="BD40" s="28">
        <f>IF($O$4&gt;0,(LARGE(($N40,$V40,$AD40,$AL40,$AT40,$BB40),1)),"0")</f>
        <v>99</v>
      </c>
      <c r="BE40" s="28">
        <f t="shared" si="1"/>
        <v>198</v>
      </c>
      <c r="BK40" s="46">
        <f t="shared" si="2"/>
        <v>0</v>
      </c>
      <c r="BL40" s="46">
        <f t="shared" si="3"/>
        <v>0</v>
      </c>
      <c r="BM40" s="46">
        <f t="shared" si="4"/>
        <v>0</v>
      </c>
      <c r="BN40" s="46">
        <f t="shared" si="5"/>
        <v>0</v>
      </c>
      <c r="BO40" s="46">
        <f t="shared" si="6"/>
        <v>0</v>
      </c>
      <c r="BP40" s="46">
        <f t="shared" si="7"/>
        <v>199</v>
      </c>
      <c r="BQ40" s="46">
        <f t="shared" si="8"/>
        <v>0</v>
      </c>
      <c r="BR40" s="46">
        <f t="shared" si="9"/>
        <v>0</v>
      </c>
      <c r="BS40" s="46">
        <f t="shared" si="10"/>
        <v>0</v>
      </c>
      <c r="BT40" s="46">
        <f t="shared" si="11"/>
        <v>199</v>
      </c>
      <c r="BU40" s="46">
        <f t="shared" si="12"/>
        <v>0</v>
      </c>
      <c r="BV40" s="46">
        <f t="shared" si="13"/>
        <v>0</v>
      </c>
      <c r="BW40" s="46">
        <f t="shared" si="14"/>
        <v>0</v>
      </c>
      <c r="BX40" s="46">
        <f t="shared" si="15"/>
        <v>0</v>
      </c>
      <c r="BY40" s="46">
        <f t="shared" si="16"/>
        <v>0</v>
      </c>
      <c r="BZ40" s="46">
        <f t="shared" si="17"/>
        <v>0</v>
      </c>
      <c r="CA40" s="46">
        <f t="shared" si="18"/>
        <v>0</v>
      </c>
      <c r="CB40" s="46">
        <f t="shared" si="19"/>
        <v>0</v>
      </c>
      <c r="CC40" s="46">
        <f t="shared" si="20"/>
        <v>0</v>
      </c>
      <c r="CD40" s="46">
        <f t="shared" si="21"/>
        <v>0</v>
      </c>
      <c r="CE40" s="46">
        <f t="shared" si="22"/>
        <v>0</v>
      </c>
      <c r="CF40" s="46">
        <f t="shared" si="23"/>
        <v>0</v>
      </c>
      <c r="CG40" s="46">
        <f t="shared" si="24"/>
        <v>0</v>
      </c>
      <c r="CH40" s="46">
        <f t="shared" si="25"/>
        <v>0</v>
      </c>
      <c r="CI40" s="46">
        <f t="shared" si="26"/>
        <v>0</v>
      </c>
      <c r="CJ40" s="46">
        <f t="shared" si="27"/>
        <v>0</v>
      </c>
      <c r="CK40" s="46">
        <f t="shared" si="28"/>
        <v>0</v>
      </c>
      <c r="CL40" s="46">
        <f t="shared" si="29"/>
        <v>0</v>
      </c>
      <c r="CM40" s="46">
        <f t="shared" si="30"/>
        <v>0</v>
      </c>
      <c r="CN40" s="46">
        <f t="shared" si="31"/>
        <v>0</v>
      </c>
    </row>
  </sheetData>
  <sheetProtection sheet="1" objects="1" scenarios="1"/>
  <sortState ref="A9:CN40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64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281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4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0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1" r:id="rId18" name="Button 15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2" r:id="rId19" name="Button 16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3" r:id="rId20" name="Button 1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4" r:id="rId21" name="Button 18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5" r:id="rId22" name="Button 19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6" r:id="rId23" name="Button 20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CN10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BI18" sqref="BI18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2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34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124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235</v>
      </c>
      <c r="C9" s="8" t="s">
        <v>352</v>
      </c>
      <c r="D9" s="8" t="s">
        <v>236</v>
      </c>
      <c r="E9" s="8" t="s">
        <v>353</v>
      </c>
      <c r="F9" s="8" t="s">
        <v>145</v>
      </c>
      <c r="G9" s="97">
        <v>0</v>
      </c>
      <c r="H9" s="93">
        <v>60.18</v>
      </c>
      <c r="J9" s="103">
        <v>4</v>
      </c>
      <c r="K9" s="94">
        <v>33.26</v>
      </c>
      <c r="M9" s="72">
        <v>1</v>
      </c>
      <c r="N9" s="72">
        <v>1</v>
      </c>
      <c r="O9" s="106">
        <v>0</v>
      </c>
      <c r="P9" s="95">
        <v>47.43</v>
      </c>
      <c r="R9" s="106">
        <v>0</v>
      </c>
      <c r="S9" s="95">
        <v>36.11</v>
      </c>
      <c r="U9" s="73">
        <v>1</v>
      </c>
      <c r="V9" s="73">
        <v>1</v>
      </c>
      <c r="AD9" s="72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462</v>
      </c>
      <c r="BK9" s="46">
        <f>IF(G9&gt;99,199,G9)</f>
        <v>0</v>
      </c>
      <c r="BL9" s="46">
        <f>IF(H9&gt;99,0,H9)</f>
        <v>60.18</v>
      </c>
      <c r="BM9" s="46">
        <f>IF(J9&gt;99,199,J9)</f>
        <v>4</v>
      </c>
      <c r="BN9" s="46">
        <f>IF(K9&gt;99,0,K9)</f>
        <v>33.26</v>
      </c>
      <c r="BO9" s="46">
        <f>BK9+BM9</f>
        <v>4</v>
      </c>
      <c r="BP9" s="46">
        <f>IF(O9&gt;99,199,O9)</f>
        <v>0</v>
      </c>
      <c r="BQ9" s="46">
        <f>IF(P9&gt;99,0,P9)</f>
        <v>47.43</v>
      </c>
      <c r="BR9" s="46">
        <f>IF(R9&gt;99,199,R9)</f>
        <v>0</v>
      </c>
      <c r="BS9" s="46">
        <f>IF(S9&gt;99,0,S9)</f>
        <v>36.11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182</v>
      </c>
      <c r="C10" s="8" t="s">
        <v>322</v>
      </c>
      <c r="D10" s="8" t="s">
        <v>183</v>
      </c>
      <c r="E10" s="8" t="s">
        <v>353</v>
      </c>
      <c r="F10" s="8" t="s">
        <v>156</v>
      </c>
      <c r="G10" s="97">
        <v>4</v>
      </c>
      <c r="H10" s="93">
        <v>62.22</v>
      </c>
      <c r="M10" s="72">
        <v>2</v>
      </c>
      <c r="N10" s="72">
        <v>2</v>
      </c>
      <c r="O10" s="106">
        <v>4</v>
      </c>
      <c r="P10" s="95">
        <v>63.04</v>
      </c>
      <c r="U10" s="73">
        <v>2</v>
      </c>
      <c r="V10" s="73">
        <v>2</v>
      </c>
      <c r="W10" s="97">
        <v>4</v>
      </c>
      <c r="X10" s="94">
        <v>67.040000000000006</v>
      </c>
      <c r="AC10" s="72">
        <v>1</v>
      </c>
      <c r="AD10" s="72">
        <v>1</v>
      </c>
      <c r="BC10" s="14">
        <f>N10+V10+AD10+AL10+AT10+BB10</f>
        <v>5</v>
      </c>
      <c r="BD10" s="28">
        <f>IF($O$4&gt;0,(LARGE(($N10,$V10,$AD10,$AL10,$AT10,$BB10),1)),"0")</f>
        <v>2</v>
      </c>
      <c r="BE10" s="28">
        <f>BC10-BD10</f>
        <v>3</v>
      </c>
      <c r="BF10" s="8">
        <v>2</v>
      </c>
      <c r="BI10" s="8" t="s">
        <v>461</v>
      </c>
      <c r="BK10" s="46">
        <f>IF(G10&gt;99,199,G10)</f>
        <v>4</v>
      </c>
      <c r="BL10" s="46">
        <f>IF(H10&gt;99,0,H10)</f>
        <v>62.22</v>
      </c>
      <c r="BM10" s="46">
        <f>IF(J10&gt;99,199,J10)</f>
        <v>0</v>
      </c>
      <c r="BN10" s="46">
        <f>IF(K10&gt;99,0,K10)</f>
        <v>0</v>
      </c>
      <c r="BO10" s="46">
        <f>BK10+BM10</f>
        <v>4</v>
      </c>
      <c r="BP10" s="46">
        <f>IF(O10&gt;99,199,O10)</f>
        <v>4</v>
      </c>
      <c r="BQ10" s="46">
        <f>IF(P10&gt;99,0,P10)</f>
        <v>63.04</v>
      </c>
      <c r="BR10" s="46">
        <f>IF(R10&gt;99,199,R10)</f>
        <v>0</v>
      </c>
      <c r="BS10" s="46">
        <f>IF(S10&gt;99,0,S10)</f>
        <v>0</v>
      </c>
      <c r="BT10" s="46">
        <f>BP10+BR10</f>
        <v>4</v>
      </c>
      <c r="BU10" s="46">
        <f>IF(W10&gt;99,199,W10)</f>
        <v>4</v>
      </c>
      <c r="BV10" s="46">
        <f>IF(X10&gt;99,0,X10)</f>
        <v>67.040000000000006</v>
      </c>
      <c r="BW10" s="46">
        <f>IF(Z10&gt;99,199,Z10)</f>
        <v>0</v>
      </c>
      <c r="BX10" s="46">
        <f>IF(AA10&gt;99,0,AA10)</f>
        <v>0</v>
      </c>
      <c r="BY10" s="46">
        <f>BU10+BW10</f>
        <v>4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</sheetData>
  <sheetProtection sheet="1" objects="1" scenarios="1"/>
  <sortState ref="A9:CN10">
    <sortCondition ref="BE9"/>
  </sortState>
  <mergeCells count="32"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  <mergeCell ref="A1:BI1"/>
    <mergeCell ref="A3:B3"/>
    <mergeCell ref="C3:E3"/>
    <mergeCell ref="F3:N3"/>
    <mergeCell ref="O3:V3"/>
    <mergeCell ref="W7:AD7"/>
    <mergeCell ref="AE7:AL7"/>
    <mergeCell ref="AM7:AT7"/>
    <mergeCell ref="AU7:BB7"/>
    <mergeCell ref="W6:AD6"/>
    <mergeCell ref="AE6:AL6"/>
    <mergeCell ref="BC4:BF4"/>
    <mergeCell ref="W3:AL5"/>
    <mergeCell ref="BC3:BF3"/>
    <mergeCell ref="BC5:BF5"/>
    <mergeCell ref="BC6:BE6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6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5" r:id="rId17" name="Button 7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6" r:id="rId18" name="Button 78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3" r:id="rId19" name="Button 135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4" r:id="rId20" name="Button 136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5" r:id="rId21" name="Button 137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6" r:id="rId22" name="Button 138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7" r:id="rId23" name="Button 139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fitToPage="1"/>
  </sheetPr>
  <dimension ref="A1:CN13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A3" sqref="A3:B3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2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34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125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184</v>
      </c>
      <c r="C9" s="8" t="s">
        <v>324</v>
      </c>
      <c r="D9" s="8" t="s">
        <v>185</v>
      </c>
      <c r="E9" s="8" t="s">
        <v>351</v>
      </c>
      <c r="F9" s="8" t="s">
        <v>174</v>
      </c>
      <c r="G9" s="97">
        <v>0</v>
      </c>
      <c r="H9" s="93">
        <v>60.01</v>
      </c>
      <c r="J9" s="103">
        <v>4</v>
      </c>
      <c r="K9" s="94">
        <v>44.81</v>
      </c>
      <c r="M9" s="72">
        <v>2</v>
      </c>
      <c r="N9" s="72">
        <v>2</v>
      </c>
      <c r="O9" s="106">
        <v>0</v>
      </c>
      <c r="P9" s="95">
        <v>66.34</v>
      </c>
      <c r="R9" s="106">
        <v>0</v>
      </c>
      <c r="S9" s="95">
        <v>41.76</v>
      </c>
      <c r="U9" s="73">
        <v>2</v>
      </c>
      <c r="V9" s="73">
        <v>2</v>
      </c>
      <c r="W9" s="97">
        <v>0</v>
      </c>
      <c r="X9" s="94">
        <v>67.86</v>
      </c>
      <c r="Z9" s="97">
        <v>0</v>
      </c>
      <c r="AA9" s="94">
        <v>26.85</v>
      </c>
      <c r="AC9" s="72">
        <v>1</v>
      </c>
      <c r="AD9" s="72">
        <v>1</v>
      </c>
      <c r="BC9" s="14">
        <f>N9+V9+AD9+AL9+AT9+BB9</f>
        <v>5</v>
      </c>
      <c r="BD9" s="28">
        <f>IF($O$4&gt;0,(LARGE(($N9,$V9,$AD9,$AL9,$AT9,$BB9),1)),"0")</f>
        <v>2</v>
      </c>
      <c r="BE9" s="28">
        <f>BC9-BD9</f>
        <v>3</v>
      </c>
      <c r="BF9" s="8">
        <v>1</v>
      </c>
      <c r="BI9" s="8" t="s">
        <v>447</v>
      </c>
      <c r="BK9" s="46">
        <f>IF(G9&gt;99,199,G9)</f>
        <v>0</v>
      </c>
      <c r="BL9" s="46">
        <f>IF(H9&gt;99,0,H9)</f>
        <v>60.01</v>
      </c>
      <c r="BM9" s="46">
        <f>IF(J9&gt;99,199,J9)</f>
        <v>4</v>
      </c>
      <c r="BN9" s="46">
        <f>IF(K9&gt;99,0,K9)</f>
        <v>44.81</v>
      </c>
      <c r="BO9" s="46">
        <f>BK9+BM9</f>
        <v>4</v>
      </c>
      <c r="BP9" s="46">
        <f>IF(O9&gt;99,199,O9)</f>
        <v>0</v>
      </c>
      <c r="BQ9" s="46">
        <f>IF(P9&gt;99,0,P9)</f>
        <v>66.34</v>
      </c>
      <c r="BR9" s="46">
        <f>IF(R9&gt;99,199,R9)</f>
        <v>0</v>
      </c>
      <c r="BS9" s="46">
        <f>IF(S9&gt;99,0,S9)</f>
        <v>41.76</v>
      </c>
      <c r="BT9" s="46">
        <f>BP9+BR9</f>
        <v>0</v>
      </c>
      <c r="BU9" s="46">
        <f>IF(W9&gt;99,199,W9)</f>
        <v>0</v>
      </c>
      <c r="BV9" s="46">
        <f>IF(X9&gt;99,0,X9)</f>
        <v>67.86</v>
      </c>
      <c r="BW9" s="46">
        <f>IF(Z9&gt;99,199,Z9)</f>
        <v>0</v>
      </c>
      <c r="BX9" s="46">
        <f>IF(AA9&gt;99,0,AA9)</f>
        <v>26.85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233</v>
      </c>
      <c r="C10" s="8" t="s">
        <v>350</v>
      </c>
      <c r="D10" s="8" t="s">
        <v>234</v>
      </c>
      <c r="E10" s="8" t="s">
        <v>351</v>
      </c>
      <c r="F10" s="8" t="s">
        <v>156</v>
      </c>
      <c r="G10" s="97">
        <v>0</v>
      </c>
      <c r="H10" s="93">
        <v>52.45</v>
      </c>
      <c r="J10" s="103">
        <v>0</v>
      </c>
      <c r="K10" s="94">
        <v>31.18</v>
      </c>
      <c r="M10" s="72">
        <v>1</v>
      </c>
      <c r="N10" s="72">
        <v>1</v>
      </c>
      <c r="O10" s="106">
        <v>8</v>
      </c>
      <c r="P10" s="95">
        <v>73.209999999999994</v>
      </c>
      <c r="U10" s="73">
        <v>4</v>
      </c>
      <c r="V10" s="73">
        <v>4</v>
      </c>
      <c r="W10" s="97">
        <v>0</v>
      </c>
      <c r="X10" s="94">
        <v>61.16</v>
      </c>
      <c r="Z10" s="97">
        <v>0</v>
      </c>
      <c r="AA10" s="94">
        <v>27.5</v>
      </c>
      <c r="AC10" s="72">
        <v>2</v>
      </c>
      <c r="AD10" s="72">
        <v>2</v>
      </c>
      <c r="BC10" s="14">
        <f>N10+V10+AD10+AL10+AT10+BB10</f>
        <v>7</v>
      </c>
      <c r="BD10" s="28">
        <f>IF($O$4&gt;0,(LARGE(($N10,$V10,$AD10,$AL10,$AT10,$BB10),1)),"0")</f>
        <v>4</v>
      </c>
      <c r="BE10" s="28">
        <f>BC10-BD10</f>
        <v>3</v>
      </c>
      <c r="BF10" s="8">
        <v>2</v>
      </c>
      <c r="BK10" s="46">
        <f>IF(G10&gt;99,199,G10)</f>
        <v>0</v>
      </c>
      <c r="BL10" s="46">
        <f>IF(H10&gt;99,0,H10)</f>
        <v>52.45</v>
      </c>
      <c r="BM10" s="46">
        <f>IF(J10&gt;99,199,J10)</f>
        <v>0</v>
      </c>
      <c r="BN10" s="46">
        <f>IF(K10&gt;99,0,K10)</f>
        <v>31.18</v>
      </c>
      <c r="BO10" s="46">
        <f>BK10+BM10</f>
        <v>0</v>
      </c>
      <c r="BP10" s="46">
        <f>IF(O10&gt;99,199,O10)</f>
        <v>8</v>
      </c>
      <c r="BQ10" s="46">
        <f>IF(P10&gt;99,0,P10)</f>
        <v>73.209999999999994</v>
      </c>
      <c r="BR10" s="46">
        <f>IF(R10&gt;99,199,R10)</f>
        <v>0</v>
      </c>
      <c r="BS10" s="46">
        <f>IF(S10&gt;99,0,S10)</f>
        <v>0</v>
      </c>
      <c r="BT10" s="46">
        <f>BP10+BR10</f>
        <v>8</v>
      </c>
      <c r="BU10" s="46">
        <f>IF(W10&gt;99,199,W10)</f>
        <v>0</v>
      </c>
      <c r="BV10" s="46">
        <f>IF(X10&gt;99,0,X10)</f>
        <v>61.16</v>
      </c>
      <c r="BW10" s="46">
        <f>IF(Z10&gt;99,199,Z10)</f>
        <v>0</v>
      </c>
      <c r="BX10" s="46">
        <f>IF(AA10&gt;99,0,AA10)</f>
        <v>27.5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193</v>
      </c>
      <c r="C11" s="8" t="s">
        <v>330</v>
      </c>
      <c r="D11" s="8" t="s">
        <v>194</v>
      </c>
      <c r="E11" s="8" t="s">
        <v>351</v>
      </c>
      <c r="F11" s="8" t="s">
        <v>174</v>
      </c>
      <c r="N11" s="72">
        <v>99</v>
      </c>
      <c r="O11" s="106">
        <v>0</v>
      </c>
      <c r="P11" s="95">
        <v>66.959999999999994</v>
      </c>
      <c r="R11" s="106">
        <v>0</v>
      </c>
      <c r="S11" s="95">
        <v>37.979999999999997</v>
      </c>
      <c r="U11" s="73">
        <v>1</v>
      </c>
      <c r="V11" s="73">
        <v>1</v>
      </c>
      <c r="W11" s="97">
        <v>4</v>
      </c>
      <c r="X11" s="94">
        <v>77.88</v>
      </c>
      <c r="AC11" s="72">
        <v>4</v>
      </c>
      <c r="AD11" s="72">
        <v>4</v>
      </c>
      <c r="BC11" s="14">
        <f>N11+V11+AD11+AL11+AT11+BB11</f>
        <v>104</v>
      </c>
      <c r="BD11" s="28">
        <f>IF($O$4&gt;0,(LARGE(($N11,$V11,$AD11,$AL11,$AT11,$BB11),1)),"0")</f>
        <v>99</v>
      </c>
      <c r="BE11" s="28">
        <f>BC11-BD11</f>
        <v>5</v>
      </c>
      <c r="BG11" s="8">
        <v>1</v>
      </c>
      <c r="BK11" s="46">
        <f>IF(G11&gt;99,199,G11)</f>
        <v>0</v>
      </c>
      <c r="BL11" s="46">
        <f>IF(H11&gt;99,0,H11)</f>
        <v>0</v>
      </c>
      <c r="BM11" s="46">
        <f>IF(J11&gt;99,199,J11)</f>
        <v>0</v>
      </c>
      <c r="BN11" s="46">
        <f>IF(K11&gt;99,0,K11)</f>
        <v>0</v>
      </c>
      <c r="BO11" s="46">
        <f>BK11+BM11</f>
        <v>0</v>
      </c>
      <c r="BP11" s="46">
        <f>IF(O11&gt;99,199,O11)</f>
        <v>0</v>
      </c>
      <c r="BQ11" s="46">
        <f>IF(P11&gt;99,0,P11)</f>
        <v>66.959999999999994</v>
      </c>
      <c r="BR11" s="46">
        <f>IF(R11&gt;99,199,R11)</f>
        <v>0</v>
      </c>
      <c r="BS11" s="46">
        <f>IF(S11&gt;99,0,S11)</f>
        <v>37.979999999999997</v>
      </c>
      <c r="BT11" s="46">
        <f>BP11+BR11</f>
        <v>0</v>
      </c>
      <c r="BU11" s="46">
        <f>IF(W11&gt;99,199,W11)</f>
        <v>4</v>
      </c>
      <c r="BV11" s="46">
        <f>IF(X11&gt;99,0,X11)</f>
        <v>77.88</v>
      </c>
      <c r="BW11" s="46">
        <f>IF(Z11&gt;99,199,Z11)</f>
        <v>0</v>
      </c>
      <c r="BX11" s="46">
        <f>IF(AA11&gt;99,0,AA11)</f>
        <v>0</v>
      </c>
      <c r="BY11" s="46">
        <f>BU11+BW11</f>
        <v>4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  <row r="12" spans="1:92" x14ac:dyDescent="0.2">
      <c r="A12" s="8">
        <v>4</v>
      </c>
      <c r="B12" s="8" t="s">
        <v>239</v>
      </c>
      <c r="C12" s="8" t="s">
        <v>352</v>
      </c>
      <c r="D12" s="8" t="s">
        <v>240</v>
      </c>
      <c r="E12" s="8" t="s">
        <v>351</v>
      </c>
      <c r="F12" s="8" t="s">
        <v>145</v>
      </c>
      <c r="G12" s="97">
        <v>4</v>
      </c>
      <c r="H12" s="93">
        <v>66.819999999999993</v>
      </c>
      <c r="M12" s="72">
        <v>4</v>
      </c>
      <c r="N12" s="72">
        <v>4</v>
      </c>
      <c r="O12" s="106">
        <v>8</v>
      </c>
      <c r="P12" s="95">
        <v>63.45</v>
      </c>
      <c r="U12" s="73">
        <v>3</v>
      </c>
      <c r="V12" s="73">
        <v>3</v>
      </c>
      <c r="W12" s="97">
        <v>0</v>
      </c>
      <c r="X12" s="94">
        <v>66.930000000000007</v>
      </c>
      <c r="Z12" s="97">
        <v>0</v>
      </c>
      <c r="AA12" s="94">
        <v>28.92</v>
      </c>
      <c r="AC12" s="72">
        <v>3</v>
      </c>
      <c r="AD12" s="72">
        <v>3</v>
      </c>
      <c r="BC12" s="14">
        <f>N12+V12+AD12+AL12+AT12+BB12</f>
        <v>10</v>
      </c>
      <c r="BD12" s="28">
        <f>IF($O$4&gt;0,(LARGE(($N12,$V12,$AD12,$AL12,$AT12,$BB12),1)),"0")</f>
        <v>4</v>
      </c>
      <c r="BE12" s="28">
        <f>BC12-BD12</f>
        <v>6</v>
      </c>
      <c r="BG12" s="8">
        <v>2</v>
      </c>
      <c r="BK12" s="46">
        <f>IF(G12&gt;99,199,G12)</f>
        <v>4</v>
      </c>
      <c r="BL12" s="46">
        <f>IF(H12&gt;99,0,H12)</f>
        <v>66.819999999999993</v>
      </c>
      <c r="BM12" s="46">
        <f>IF(J12&gt;99,199,J12)</f>
        <v>0</v>
      </c>
      <c r="BN12" s="46">
        <f>IF(K12&gt;99,0,K12)</f>
        <v>0</v>
      </c>
      <c r="BO12" s="46">
        <f>BK12+BM12</f>
        <v>4</v>
      </c>
      <c r="BP12" s="46">
        <f>IF(O12&gt;99,199,O12)</f>
        <v>8</v>
      </c>
      <c r="BQ12" s="46">
        <f>IF(P12&gt;99,0,P12)</f>
        <v>63.45</v>
      </c>
      <c r="BR12" s="46">
        <f>IF(R12&gt;99,199,R12)</f>
        <v>0</v>
      </c>
      <c r="BS12" s="46">
        <f>IF(S12&gt;99,0,S12)</f>
        <v>0</v>
      </c>
      <c r="BT12" s="46">
        <f>BP12+BR12</f>
        <v>8</v>
      </c>
      <c r="BU12" s="46">
        <f>IF(W12&gt;99,199,W12)</f>
        <v>0</v>
      </c>
      <c r="BV12" s="46">
        <f>IF(X12&gt;99,0,X12)</f>
        <v>66.930000000000007</v>
      </c>
      <c r="BW12" s="46">
        <f>IF(Z12&gt;99,199,Z12)</f>
        <v>0</v>
      </c>
      <c r="BX12" s="46">
        <f>IF(AA12&gt;99,0,AA12)</f>
        <v>28.92</v>
      </c>
      <c r="BY12" s="46">
        <f>BU12+BW12</f>
        <v>0</v>
      </c>
      <c r="BZ12" s="46">
        <f>IF(AE12&gt;99,199,AE12)</f>
        <v>0</v>
      </c>
      <c r="CA12" s="46">
        <f>IF(AF12&gt;99,0,AF12)</f>
        <v>0</v>
      </c>
      <c r="CB12" s="46">
        <f>IF(AH12&gt;99,199,AH12)</f>
        <v>0</v>
      </c>
      <c r="CC12" s="46">
        <f>IF(AI12&gt;99,0,AI12)</f>
        <v>0</v>
      </c>
      <c r="CD12" s="46">
        <f>BZ12+CB12</f>
        <v>0</v>
      </c>
      <c r="CE12" s="46">
        <f>IF(AM12&gt;99,199,AM12)</f>
        <v>0</v>
      </c>
      <c r="CF12" s="46">
        <f>IF(AN12&gt;99,0,AN12)</f>
        <v>0</v>
      </c>
      <c r="CG12" s="46">
        <f>IF(AP12&gt;99,199,AP12)</f>
        <v>0</v>
      </c>
      <c r="CH12" s="46">
        <f>IF(AQ12&gt;99,0,AQ12)</f>
        <v>0</v>
      </c>
      <c r="CI12" s="46">
        <f>CE12+CG12</f>
        <v>0</v>
      </c>
      <c r="CJ12" s="46">
        <f>IF(AU12&gt;99,199,AU12)</f>
        <v>0</v>
      </c>
      <c r="CK12" s="46">
        <f>IF(AV12&gt;99,0,AV12)</f>
        <v>0</v>
      </c>
      <c r="CL12" s="46">
        <f>IF(AX12&gt;99,199,AX12)</f>
        <v>0</v>
      </c>
      <c r="CM12" s="46">
        <f>IF(AY12&gt;99,0,AY12)</f>
        <v>0</v>
      </c>
      <c r="CN12" s="46">
        <f>CJ12+CL12</f>
        <v>0</v>
      </c>
    </row>
    <row r="13" spans="1:92" x14ac:dyDescent="0.2">
      <c r="A13" s="8">
        <v>5</v>
      </c>
      <c r="B13" s="8" t="s">
        <v>237</v>
      </c>
      <c r="C13" s="8" t="s">
        <v>354</v>
      </c>
      <c r="D13" s="8" t="s">
        <v>238</v>
      </c>
      <c r="E13" s="8" t="s">
        <v>351</v>
      </c>
      <c r="F13" s="8" t="s">
        <v>174</v>
      </c>
      <c r="G13" s="97">
        <v>0</v>
      </c>
      <c r="H13" s="93">
        <v>65.31</v>
      </c>
      <c r="J13" s="103">
        <v>8</v>
      </c>
      <c r="K13" s="94">
        <v>39.119999999999997</v>
      </c>
      <c r="M13" s="72">
        <v>3</v>
      </c>
      <c r="N13" s="72">
        <v>3</v>
      </c>
      <c r="O13" s="106" t="s">
        <v>160</v>
      </c>
      <c r="V13" s="73">
        <v>90</v>
      </c>
      <c r="W13" s="97" t="s">
        <v>160</v>
      </c>
      <c r="AD13" s="72">
        <v>90</v>
      </c>
      <c r="BC13" s="14">
        <f>N13+V13+AD13+AL13+AT13+BB13</f>
        <v>183</v>
      </c>
      <c r="BD13" s="28">
        <f>IF($O$4&gt;0,(LARGE(($N13,$V13,$AD13,$AL13,$AT13,$BB13),1)),"0")</f>
        <v>90</v>
      </c>
      <c r="BE13" s="28">
        <f>BC13-BD13</f>
        <v>93</v>
      </c>
      <c r="BK13" s="46">
        <f>IF(G13&gt;99,199,G13)</f>
        <v>0</v>
      </c>
      <c r="BL13" s="46">
        <f>IF(H13&gt;99,0,H13)</f>
        <v>65.31</v>
      </c>
      <c r="BM13" s="46">
        <f>IF(J13&gt;99,199,J13)</f>
        <v>8</v>
      </c>
      <c r="BN13" s="46">
        <f>IF(K13&gt;99,0,K13)</f>
        <v>39.119999999999997</v>
      </c>
      <c r="BO13" s="46">
        <f>BK13+BM13</f>
        <v>8</v>
      </c>
      <c r="BP13" s="46">
        <f>IF(O13&gt;99,199,O13)</f>
        <v>199</v>
      </c>
      <c r="BQ13" s="46">
        <f>IF(P13&gt;99,0,P13)</f>
        <v>0</v>
      </c>
      <c r="BR13" s="46">
        <f>IF(R13&gt;99,199,R13)</f>
        <v>0</v>
      </c>
      <c r="BS13" s="46">
        <f>IF(S13&gt;99,0,S13)</f>
        <v>0</v>
      </c>
      <c r="BT13" s="46">
        <f>BP13+BR13</f>
        <v>199</v>
      </c>
      <c r="BU13" s="46">
        <f>IF(W13&gt;99,199,W13)</f>
        <v>199</v>
      </c>
      <c r="BV13" s="46">
        <f>IF(X13&gt;99,0,X13)</f>
        <v>0</v>
      </c>
      <c r="BW13" s="46">
        <f>IF(Z13&gt;99,199,Z13)</f>
        <v>0</v>
      </c>
      <c r="BX13" s="46">
        <f>IF(AA13&gt;99,0,AA13)</f>
        <v>0</v>
      </c>
      <c r="BY13" s="46">
        <f>BU13+BW13</f>
        <v>199</v>
      </c>
      <c r="BZ13" s="46">
        <f>IF(AE13&gt;99,199,AE13)</f>
        <v>0</v>
      </c>
      <c r="CA13" s="46">
        <f>IF(AF13&gt;99,0,AF13)</f>
        <v>0</v>
      </c>
      <c r="CB13" s="46">
        <f>IF(AH13&gt;99,199,AH13)</f>
        <v>0</v>
      </c>
      <c r="CC13" s="46">
        <f>IF(AI13&gt;99,0,AI13)</f>
        <v>0</v>
      </c>
      <c r="CD13" s="46">
        <f>BZ13+CB13</f>
        <v>0</v>
      </c>
      <c r="CE13" s="46">
        <f>IF(AM13&gt;99,199,AM13)</f>
        <v>0</v>
      </c>
      <c r="CF13" s="46">
        <f>IF(AN13&gt;99,0,AN13)</f>
        <v>0</v>
      </c>
      <c r="CG13" s="46">
        <f>IF(AP13&gt;99,199,AP13)</f>
        <v>0</v>
      </c>
      <c r="CH13" s="46">
        <f>IF(AQ13&gt;99,0,AQ13)</f>
        <v>0</v>
      </c>
      <c r="CI13" s="46">
        <f>CE13+CG13</f>
        <v>0</v>
      </c>
      <c r="CJ13" s="46">
        <f>IF(AU13&gt;99,199,AU13)</f>
        <v>0</v>
      </c>
      <c r="CK13" s="46">
        <f>IF(AV13&gt;99,0,AV13)</f>
        <v>0</v>
      </c>
      <c r="CL13" s="46">
        <f>IF(AX13&gt;99,199,AX13)</f>
        <v>0</v>
      </c>
      <c r="CM13" s="46">
        <f>IF(AY13&gt;99,0,AY13)</f>
        <v>0</v>
      </c>
      <c r="CN13" s="46">
        <f>CJ13+CL13</f>
        <v>0</v>
      </c>
    </row>
  </sheetData>
  <sheetProtection sheet="1" objects="1" scenarios="1"/>
  <sortState ref="A9:CN13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66">
      <formula1>"ja,nee"</formula1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operator="lessThan" allowBlank="1" showInputMessage="1" showErrorMessage="1" sqref="O1:O2 AE1:AE2 AU1:AU2 AU9:AU65466 AE9:AE65466 O9:O6546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2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3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4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5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6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7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8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9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0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1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2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3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4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6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7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8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9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0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CN35"/>
  <sheetViews>
    <sheetView workbookViewId="0">
      <pane xSplit="5" ySplit="8" topLeftCell="H9" activePane="bottomRight" state="frozen"/>
      <selection pane="topRight" activeCell="F1" sqref="F1"/>
      <selection pane="bottomLeft" activeCell="A9" sqref="A9"/>
      <selection pane="bottomRight" activeCell="BI19" sqref="BI19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10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34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126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3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241</v>
      </c>
      <c r="C9" s="8" t="s">
        <v>355</v>
      </c>
      <c r="D9" s="8" t="s">
        <v>242</v>
      </c>
      <c r="E9" s="8" t="s">
        <v>356</v>
      </c>
      <c r="F9" s="8" t="s">
        <v>174</v>
      </c>
      <c r="G9" s="97">
        <v>0</v>
      </c>
      <c r="H9" s="93">
        <v>61.41</v>
      </c>
      <c r="J9" s="103">
        <v>0</v>
      </c>
      <c r="K9" s="94">
        <v>30.93</v>
      </c>
      <c r="M9" s="72">
        <v>1</v>
      </c>
      <c r="N9" s="72">
        <v>1</v>
      </c>
      <c r="O9" s="106">
        <v>0</v>
      </c>
      <c r="P9" s="95">
        <v>63.36</v>
      </c>
      <c r="R9" s="106">
        <v>0</v>
      </c>
      <c r="S9" s="95">
        <v>36.29</v>
      </c>
      <c r="U9" s="73">
        <v>1</v>
      </c>
      <c r="V9" s="73">
        <v>1</v>
      </c>
      <c r="W9" s="97">
        <v>0</v>
      </c>
      <c r="X9" s="94">
        <v>64.239999999999995</v>
      </c>
      <c r="Z9" s="97">
        <v>0</v>
      </c>
      <c r="AA9" s="94">
        <v>28.16</v>
      </c>
      <c r="AC9" s="72">
        <v>2</v>
      </c>
      <c r="AD9" s="72">
        <v>2</v>
      </c>
      <c r="BC9" s="14">
        <f t="shared" ref="BC9:BC35" si="0">N9+V9+AD9+AL9+AT9+BB9</f>
        <v>4</v>
      </c>
      <c r="BD9" s="28">
        <f>IF($O$4&gt;0,(LARGE(($N9,$V9,$AD9,$AL9,$AT9,$BB9),1)),"0")</f>
        <v>2</v>
      </c>
      <c r="BE9" s="28">
        <f t="shared" ref="BE9:BE35" si="1">BC9-BD9</f>
        <v>2</v>
      </c>
      <c r="BF9" s="8">
        <v>1</v>
      </c>
      <c r="BI9" s="8" t="s">
        <v>447</v>
      </c>
      <c r="BK9" s="46">
        <f t="shared" ref="BK9:BK35" si="2">IF(G9&gt;99,199,G9)</f>
        <v>0</v>
      </c>
      <c r="BL9" s="46">
        <f t="shared" ref="BL9:BL35" si="3">IF(H9&gt;99,0,H9)</f>
        <v>61.41</v>
      </c>
      <c r="BM9" s="46">
        <f t="shared" ref="BM9:BM35" si="4">IF(J9&gt;99,199,J9)</f>
        <v>0</v>
      </c>
      <c r="BN9" s="46">
        <f t="shared" ref="BN9:BN35" si="5">IF(K9&gt;99,0,K9)</f>
        <v>30.93</v>
      </c>
      <c r="BO9" s="46">
        <f t="shared" ref="BO9:BO35" si="6">BK9+BM9</f>
        <v>0</v>
      </c>
      <c r="BP9" s="46">
        <f t="shared" ref="BP9:BP35" si="7">IF(O9&gt;99,199,O9)</f>
        <v>0</v>
      </c>
      <c r="BQ9" s="46">
        <f t="shared" ref="BQ9:BQ35" si="8">IF(P9&gt;99,0,P9)</f>
        <v>63.36</v>
      </c>
      <c r="BR9" s="46">
        <f t="shared" ref="BR9:BR35" si="9">IF(R9&gt;99,199,R9)</f>
        <v>0</v>
      </c>
      <c r="BS9" s="46">
        <f t="shared" ref="BS9:BS35" si="10">IF(S9&gt;99,0,S9)</f>
        <v>36.29</v>
      </c>
      <c r="BT9" s="46">
        <f t="shared" ref="BT9:BT35" si="11">BP9+BR9</f>
        <v>0</v>
      </c>
      <c r="BU9" s="46">
        <f t="shared" ref="BU9:BU35" si="12">IF(W9&gt;99,199,W9)</f>
        <v>0</v>
      </c>
      <c r="BV9" s="46">
        <f t="shared" ref="BV9:BV35" si="13">IF(X9&gt;99,0,X9)</f>
        <v>64.239999999999995</v>
      </c>
      <c r="BW9" s="46">
        <f t="shared" ref="BW9:BW35" si="14">IF(Z9&gt;99,199,Z9)</f>
        <v>0</v>
      </c>
      <c r="BX9" s="46">
        <f t="shared" ref="BX9:BX35" si="15">IF(AA9&gt;99,0,AA9)</f>
        <v>28.16</v>
      </c>
      <c r="BY9" s="46">
        <f t="shared" ref="BY9:BY35" si="16">BU9+BW9</f>
        <v>0</v>
      </c>
      <c r="BZ9" s="46">
        <f t="shared" ref="BZ9:BZ35" si="17">IF(AE9&gt;99,199,AE9)</f>
        <v>0</v>
      </c>
      <c r="CA9" s="46">
        <f t="shared" ref="CA9:CA35" si="18">IF(AF9&gt;99,0,AF9)</f>
        <v>0</v>
      </c>
      <c r="CB9" s="46">
        <f t="shared" ref="CB9:CB35" si="19">IF(AH9&gt;99,199,AH9)</f>
        <v>0</v>
      </c>
      <c r="CC9" s="46">
        <f t="shared" ref="CC9:CC35" si="20">IF(AI9&gt;99,0,AI9)</f>
        <v>0</v>
      </c>
      <c r="CD9" s="46">
        <f t="shared" ref="CD9:CD35" si="21">BZ9+CB9</f>
        <v>0</v>
      </c>
      <c r="CE9" s="46">
        <f t="shared" ref="CE9:CE35" si="22">IF(AM9&gt;99,199,AM9)</f>
        <v>0</v>
      </c>
      <c r="CF9" s="46">
        <f t="shared" ref="CF9:CF35" si="23">IF(AN9&gt;99,0,AN9)</f>
        <v>0</v>
      </c>
      <c r="CG9" s="46">
        <f t="shared" ref="CG9:CG35" si="24">IF(AP9&gt;99,199,AP9)</f>
        <v>0</v>
      </c>
      <c r="CH9" s="46">
        <f t="shared" ref="CH9:CH35" si="25">IF(AQ9&gt;99,0,AQ9)</f>
        <v>0</v>
      </c>
      <c r="CI9" s="46">
        <f t="shared" ref="CI9:CI35" si="26">CE9+CG9</f>
        <v>0</v>
      </c>
      <c r="CJ9" s="46">
        <f t="shared" ref="CJ9:CJ35" si="27">IF(AU9&gt;99,199,AU9)</f>
        <v>0</v>
      </c>
      <c r="CK9" s="46">
        <f t="shared" ref="CK9:CK35" si="28">IF(AV9&gt;99,0,AV9)</f>
        <v>0</v>
      </c>
      <c r="CL9" s="46">
        <f t="shared" ref="CL9:CL35" si="29">IF(AX9&gt;99,199,AX9)</f>
        <v>0</v>
      </c>
      <c r="CM9" s="46">
        <f t="shared" ref="CM9:CM35" si="30">IF(AY9&gt;99,0,AY9)</f>
        <v>0</v>
      </c>
      <c r="CN9" s="46">
        <f t="shared" ref="CN9:CN35" si="31">CJ9+CL9</f>
        <v>0</v>
      </c>
    </row>
    <row r="10" spans="1:92" x14ac:dyDescent="0.2">
      <c r="A10" s="8">
        <v>2</v>
      </c>
      <c r="B10" s="8" t="s">
        <v>263</v>
      </c>
      <c r="C10" s="8" t="s">
        <v>365</v>
      </c>
      <c r="D10" s="8" t="s">
        <v>264</v>
      </c>
      <c r="E10" s="8" t="s">
        <v>356</v>
      </c>
      <c r="F10" s="8" t="s">
        <v>174</v>
      </c>
      <c r="G10" s="97">
        <v>0</v>
      </c>
      <c r="H10" s="93">
        <v>61.01</v>
      </c>
      <c r="J10" s="103">
        <v>4</v>
      </c>
      <c r="K10" s="94">
        <v>35.590000000000003</v>
      </c>
      <c r="M10" s="72">
        <v>11</v>
      </c>
      <c r="N10" s="72">
        <v>11</v>
      </c>
      <c r="O10" s="106">
        <v>0</v>
      </c>
      <c r="P10" s="95">
        <v>66.650000000000006</v>
      </c>
      <c r="R10" s="106">
        <v>0</v>
      </c>
      <c r="S10" s="95">
        <v>37.68</v>
      </c>
      <c r="U10" s="73">
        <v>2</v>
      </c>
      <c r="V10" s="73">
        <v>2</v>
      </c>
      <c r="W10" s="97">
        <v>0</v>
      </c>
      <c r="X10" s="94">
        <v>68.7</v>
      </c>
      <c r="Z10" s="97">
        <v>0</v>
      </c>
      <c r="AA10" s="94">
        <v>28.67</v>
      </c>
      <c r="AC10" s="72">
        <v>3</v>
      </c>
      <c r="AD10" s="72">
        <v>3</v>
      </c>
      <c r="BC10" s="14">
        <f t="shared" si="0"/>
        <v>16</v>
      </c>
      <c r="BD10" s="28">
        <f>IF($O$4&gt;0,(LARGE(($N10,$V10,$AD10,$AL10,$AT10,$BB10),1)),"0")</f>
        <v>11</v>
      </c>
      <c r="BE10" s="28">
        <f t="shared" si="1"/>
        <v>5</v>
      </c>
      <c r="BF10" s="8">
        <v>2</v>
      </c>
      <c r="BI10" s="8" t="s">
        <v>469</v>
      </c>
      <c r="BK10" s="46">
        <f t="shared" si="2"/>
        <v>0</v>
      </c>
      <c r="BL10" s="46">
        <f t="shared" si="3"/>
        <v>61.01</v>
      </c>
      <c r="BM10" s="46">
        <f t="shared" si="4"/>
        <v>4</v>
      </c>
      <c r="BN10" s="46">
        <f t="shared" si="5"/>
        <v>35.590000000000003</v>
      </c>
      <c r="BO10" s="46">
        <f t="shared" si="6"/>
        <v>4</v>
      </c>
      <c r="BP10" s="46">
        <f t="shared" si="7"/>
        <v>0</v>
      </c>
      <c r="BQ10" s="46">
        <f t="shared" si="8"/>
        <v>66.650000000000006</v>
      </c>
      <c r="BR10" s="46">
        <f t="shared" si="9"/>
        <v>0</v>
      </c>
      <c r="BS10" s="46">
        <f t="shared" si="10"/>
        <v>37.68</v>
      </c>
      <c r="BT10" s="46">
        <f t="shared" si="11"/>
        <v>0</v>
      </c>
      <c r="BU10" s="46">
        <f t="shared" si="12"/>
        <v>0</v>
      </c>
      <c r="BV10" s="46">
        <f t="shared" si="13"/>
        <v>68.7</v>
      </c>
      <c r="BW10" s="46">
        <f t="shared" si="14"/>
        <v>0</v>
      </c>
      <c r="BX10" s="46">
        <f t="shared" si="15"/>
        <v>28.67</v>
      </c>
      <c r="BY10" s="46">
        <f t="shared" si="16"/>
        <v>0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248</v>
      </c>
      <c r="C11" s="8" t="s">
        <v>359</v>
      </c>
      <c r="D11" s="8" t="s">
        <v>249</v>
      </c>
      <c r="E11" s="8" t="s">
        <v>356</v>
      </c>
      <c r="F11" s="8" t="s">
        <v>174</v>
      </c>
      <c r="G11" s="97">
        <v>0</v>
      </c>
      <c r="H11" s="93">
        <v>66.11</v>
      </c>
      <c r="J11" s="103">
        <v>0</v>
      </c>
      <c r="K11" s="94">
        <v>37.21</v>
      </c>
      <c r="M11" s="72">
        <v>4</v>
      </c>
      <c r="N11" s="72">
        <v>4</v>
      </c>
      <c r="O11" s="106">
        <v>0</v>
      </c>
      <c r="P11" s="95">
        <v>72.47</v>
      </c>
      <c r="R11" s="106">
        <v>0</v>
      </c>
      <c r="S11" s="95">
        <v>38.75</v>
      </c>
      <c r="U11" s="73">
        <v>4</v>
      </c>
      <c r="V11" s="73">
        <v>4</v>
      </c>
      <c r="W11" s="97">
        <v>4</v>
      </c>
      <c r="X11" s="94">
        <v>73.510000000000005</v>
      </c>
      <c r="AC11" s="72">
        <v>18</v>
      </c>
      <c r="AD11" s="72">
        <v>18</v>
      </c>
      <c r="BC11" s="14">
        <f t="shared" si="0"/>
        <v>26</v>
      </c>
      <c r="BD11" s="28">
        <f>IF($O$4&gt;0,(LARGE(($N11,$V11,$AD11,$AL11,$AT11,$BB11),1)),"0")</f>
        <v>18</v>
      </c>
      <c r="BE11" s="28">
        <f t="shared" si="1"/>
        <v>8</v>
      </c>
      <c r="BF11" s="8">
        <v>3</v>
      </c>
      <c r="BK11" s="46">
        <f t="shared" si="2"/>
        <v>0</v>
      </c>
      <c r="BL11" s="46">
        <f t="shared" si="3"/>
        <v>66.11</v>
      </c>
      <c r="BM11" s="46">
        <f t="shared" si="4"/>
        <v>0</v>
      </c>
      <c r="BN11" s="46">
        <f t="shared" si="5"/>
        <v>37.21</v>
      </c>
      <c r="BO11" s="46">
        <f t="shared" si="6"/>
        <v>0</v>
      </c>
      <c r="BP11" s="46">
        <f t="shared" si="7"/>
        <v>0</v>
      </c>
      <c r="BQ11" s="46">
        <f t="shared" si="8"/>
        <v>72.47</v>
      </c>
      <c r="BR11" s="46">
        <f t="shared" si="9"/>
        <v>0</v>
      </c>
      <c r="BS11" s="46">
        <f t="shared" si="10"/>
        <v>38.75</v>
      </c>
      <c r="BT11" s="46">
        <f t="shared" si="11"/>
        <v>0</v>
      </c>
      <c r="BU11" s="46">
        <f t="shared" si="12"/>
        <v>4</v>
      </c>
      <c r="BV11" s="46">
        <f t="shared" si="13"/>
        <v>73.510000000000005</v>
      </c>
      <c r="BW11" s="46">
        <f t="shared" si="14"/>
        <v>0</v>
      </c>
      <c r="BX11" s="46">
        <f t="shared" si="15"/>
        <v>0</v>
      </c>
      <c r="BY11" s="46">
        <f t="shared" si="16"/>
        <v>4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243</v>
      </c>
      <c r="C12" s="8" t="s">
        <v>357</v>
      </c>
      <c r="D12" s="8" t="s">
        <v>244</v>
      </c>
      <c r="E12" s="8" t="s">
        <v>356</v>
      </c>
      <c r="F12" s="8" t="s">
        <v>165</v>
      </c>
      <c r="G12" s="97">
        <v>0</v>
      </c>
      <c r="H12" s="93">
        <v>65.819999999999993</v>
      </c>
      <c r="J12" s="103">
        <v>0</v>
      </c>
      <c r="K12" s="94">
        <v>35.49</v>
      </c>
      <c r="M12" s="72">
        <v>2</v>
      </c>
      <c r="N12" s="72">
        <v>2</v>
      </c>
      <c r="O12" s="106">
        <v>0</v>
      </c>
      <c r="P12" s="95">
        <v>71.290000000000006</v>
      </c>
      <c r="R12" s="106">
        <v>0</v>
      </c>
      <c r="S12" s="95">
        <v>39.54</v>
      </c>
      <c r="U12" s="73">
        <v>7</v>
      </c>
      <c r="V12" s="73">
        <v>7</v>
      </c>
      <c r="W12" s="97">
        <v>0</v>
      </c>
      <c r="X12" s="94">
        <v>77.650000000000006</v>
      </c>
      <c r="Z12" s="97">
        <v>0</v>
      </c>
      <c r="AA12" s="94">
        <v>32.909999999999997</v>
      </c>
      <c r="AC12" s="72">
        <v>11</v>
      </c>
      <c r="AD12" s="72">
        <v>11</v>
      </c>
      <c r="BC12" s="14">
        <f t="shared" si="0"/>
        <v>20</v>
      </c>
      <c r="BD12" s="28">
        <f>IF($O$4&gt;0,(LARGE(($N12,$V12,$AD12,$AL12,$AT12,$BB12),1)),"0")</f>
        <v>11</v>
      </c>
      <c r="BE12" s="28">
        <f t="shared" si="1"/>
        <v>9</v>
      </c>
      <c r="BF12" s="8">
        <v>4</v>
      </c>
      <c r="BK12" s="46">
        <f t="shared" si="2"/>
        <v>0</v>
      </c>
      <c r="BL12" s="46">
        <f t="shared" si="3"/>
        <v>65.819999999999993</v>
      </c>
      <c r="BM12" s="46">
        <f t="shared" si="4"/>
        <v>0</v>
      </c>
      <c r="BN12" s="46">
        <f t="shared" si="5"/>
        <v>35.49</v>
      </c>
      <c r="BO12" s="46">
        <f t="shared" si="6"/>
        <v>0</v>
      </c>
      <c r="BP12" s="46">
        <f t="shared" si="7"/>
        <v>0</v>
      </c>
      <c r="BQ12" s="46">
        <f t="shared" si="8"/>
        <v>71.290000000000006</v>
      </c>
      <c r="BR12" s="46">
        <f t="shared" si="9"/>
        <v>0</v>
      </c>
      <c r="BS12" s="46">
        <f t="shared" si="10"/>
        <v>39.54</v>
      </c>
      <c r="BT12" s="46">
        <f t="shared" si="11"/>
        <v>0</v>
      </c>
      <c r="BU12" s="46">
        <f t="shared" si="12"/>
        <v>0</v>
      </c>
      <c r="BV12" s="46">
        <f t="shared" si="13"/>
        <v>77.650000000000006</v>
      </c>
      <c r="BW12" s="46">
        <f t="shared" si="14"/>
        <v>0</v>
      </c>
      <c r="BX12" s="46">
        <f t="shared" si="15"/>
        <v>32.909999999999997</v>
      </c>
      <c r="BY12" s="46">
        <f t="shared" si="16"/>
        <v>0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252</v>
      </c>
      <c r="C13" s="8" t="s">
        <v>361</v>
      </c>
      <c r="D13" s="8" t="s">
        <v>253</v>
      </c>
      <c r="E13" s="8" t="s">
        <v>362</v>
      </c>
      <c r="F13" s="8" t="s">
        <v>174</v>
      </c>
      <c r="G13" s="97">
        <v>0</v>
      </c>
      <c r="H13" s="93">
        <v>67.83</v>
      </c>
      <c r="J13" s="103">
        <v>0</v>
      </c>
      <c r="K13" s="94">
        <v>38.56</v>
      </c>
      <c r="M13" s="72">
        <v>6</v>
      </c>
      <c r="N13" s="72">
        <v>6</v>
      </c>
      <c r="O13" s="106">
        <v>0</v>
      </c>
      <c r="P13" s="95">
        <v>76.599999999999994</v>
      </c>
      <c r="R13" s="106">
        <v>0</v>
      </c>
      <c r="S13" s="95">
        <v>39.83</v>
      </c>
      <c r="U13" s="73">
        <v>8</v>
      </c>
      <c r="V13" s="73">
        <v>8</v>
      </c>
      <c r="W13" s="97">
        <v>0</v>
      </c>
      <c r="X13" s="94">
        <v>75.34</v>
      </c>
      <c r="Z13" s="97">
        <v>0</v>
      </c>
      <c r="AA13" s="94">
        <v>29.13</v>
      </c>
      <c r="AC13" s="72">
        <v>4</v>
      </c>
      <c r="AD13" s="72">
        <v>4</v>
      </c>
      <c r="BC13" s="14">
        <f t="shared" si="0"/>
        <v>18</v>
      </c>
      <c r="BD13" s="28">
        <f>IF($O$4&gt;0,(LARGE(($N13,$V13,$AD13,$AL13,$AT13,$BB13),1)),"0")</f>
        <v>8</v>
      </c>
      <c r="BE13" s="28">
        <f t="shared" si="1"/>
        <v>10</v>
      </c>
      <c r="BF13" s="8">
        <v>5</v>
      </c>
      <c r="BK13" s="46">
        <f t="shared" si="2"/>
        <v>0</v>
      </c>
      <c r="BL13" s="46">
        <f t="shared" si="3"/>
        <v>67.83</v>
      </c>
      <c r="BM13" s="46">
        <f t="shared" si="4"/>
        <v>0</v>
      </c>
      <c r="BN13" s="46">
        <f t="shared" si="5"/>
        <v>38.56</v>
      </c>
      <c r="BO13" s="46">
        <f t="shared" si="6"/>
        <v>0</v>
      </c>
      <c r="BP13" s="46">
        <f t="shared" si="7"/>
        <v>0</v>
      </c>
      <c r="BQ13" s="46">
        <f t="shared" si="8"/>
        <v>76.599999999999994</v>
      </c>
      <c r="BR13" s="46">
        <f t="shared" si="9"/>
        <v>0</v>
      </c>
      <c r="BS13" s="46">
        <f t="shared" si="10"/>
        <v>39.83</v>
      </c>
      <c r="BT13" s="46">
        <f t="shared" si="11"/>
        <v>0</v>
      </c>
      <c r="BU13" s="46">
        <f t="shared" si="12"/>
        <v>0</v>
      </c>
      <c r="BV13" s="46">
        <f t="shared" si="13"/>
        <v>75.34</v>
      </c>
      <c r="BW13" s="46">
        <f t="shared" si="14"/>
        <v>0</v>
      </c>
      <c r="BX13" s="46">
        <f t="shared" si="15"/>
        <v>29.13</v>
      </c>
      <c r="BY13" s="46">
        <f t="shared" si="16"/>
        <v>0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285</v>
      </c>
      <c r="C14" s="8" t="s">
        <v>376</v>
      </c>
      <c r="D14" s="8" t="s">
        <v>286</v>
      </c>
      <c r="E14" s="8" t="s">
        <v>362</v>
      </c>
      <c r="F14" s="8" t="s">
        <v>216</v>
      </c>
      <c r="G14" s="97">
        <v>14</v>
      </c>
      <c r="H14" s="93">
        <v>93.99</v>
      </c>
      <c r="M14" s="72">
        <v>22</v>
      </c>
      <c r="N14" s="72">
        <v>22</v>
      </c>
      <c r="O14" s="106">
        <v>0</v>
      </c>
      <c r="P14" s="95">
        <v>63.54</v>
      </c>
      <c r="R14" s="106">
        <v>0</v>
      </c>
      <c r="S14" s="95">
        <v>39.369999999999997</v>
      </c>
      <c r="U14" s="73">
        <v>6</v>
      </c>
      <c r="V14" s="73">
        <v>6</v>
      </c>
      <c r="W14" s="97">
        <v>0</v>
      </c>
      <c r="X14" s="94">
        <v>67.17</v>
      </c>
      <c r="Z14" s="97">
        <v>0</v>
      </c>
      <c r="AA14" s="94">
        <v>29.31</v>
      </c>
      <c r="AC14" s="72">
        <v>6</v>
      </c>
      <c r="AD14" s="72">
        <v>6</v>
      </c>
      <c r="BC14" s="14">
        <f t="shared" si="0"/>
        <v>34</v>
      </c>
      <c r="BD14" s="28">
        <f>IF($O$4&gt;0,(LARGE(($N14,$V14,$AD14,$AL14,$AT14,$BB14),1)),"0")</f>
        <v>22</v>
      </c>
      <c r="BE14" s="28">
        <f t="shared" si="1"/>
        <v>12</v>
      </c>
      <c r="BF14" s="8">
        <v>6</v>
      </c>
      <c r="BI14" s="8" t="s">
        <v>468</v>
      </c>
      <c r="BK14" s="46">
        <f t="shared" si="2"/>
        <v>14</v>
      </c>
      <c r="BL14" s="46">
        <f t="shared" si="3"/>
        <v>93.99</v>
      </c>
      <c r="BM14" s="46">
        <f t="shared" si="4"/>
        <v>0</v>
      </c>
      <c r="BN14" s="46">
        <f t="shared" si="5"/>
        <v>0</v>
      </c>
      <c r="BO14" s="46">
        <f t="shared" si="6"/>
        <v>14</v>
      </c>
      <c r="BP14" s="46">
        <f t="shared" si="7"/>
        <v>0</v>
      </c>
      <c r="BQ14" s="46">
        <f t="shared" si="8"/>
        <v>63.54</v>
      </c>
      <c r="BR14" s="46">
        <f t="shared" si="9"/>
        <v>0</v>
      </c>
      <c r="BS14" s="46">
        <f t="shared" si="10"/>
        <v>39.369999999999997</v>
      </c>
      <c r="BT14" s="46">
        <f t="shared" si="11"/>
        <v>0</v>
      </c>
      <c r="BU14" s="46">
        <f t="shared" si="12"/>
        <v>0</v>
      </c>
      <c r="BV14" s="46">
        <f t="shared" si="13"/>
        <v>67.17</v>
      </c>
      <c r="BW14" s="46">
        <f t="shared" si="14"/>
        <v>0</v>
      </c>
      <c r="BX14" s="46">
        <f t="shared" si="15"/>
        <v>29.31</v>
      </c>
      <c r="BY14" s="46">
        <f t="shared" si="16"/>
        <v>0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245</v>
      </c>
      <c r="C15" s="8" t="s">
        <v>358</v>
      </c>
      <c r="D15" s="8" t="s">
        <v>246</v>
      </c>
      <c r="E15" s="8" t="s">
        <v>356</v>
      </c>
      <c r="F15" s="8" t="s">
        <v>247</v>
      </c>
      <c r="G15" s="97">
        <v>0</v>
      </c>
      <c r="H15" s="93">
        <v>56.34</v>
      </c>
      <c r="J15" s="103">
        <v>0</v>
      </c>
      <c r="K15" s="94">
        <v>35.96</v>
      </c>
      <c r="M15" s="72">
        <v>3</v>
      </c>
      <c r="N15" s="72">
        <v>3</v>
      </c>
      <c r="O15" s="106">
        <v>0</v>
      </c>
      <c r="P15" s="95">
        <v>68.87</v>
      </c>
      <c r="R15" s="106">
        <v>4</v>
      </c>
      <c r="S15" s="95">
        <v>38.200000000000003</v>
      </c>
      <c r="U15" s="73">
        <v>10</v>
      </c>
      <c r="V15" s="73">
        <v>10</v>
      </c>
      <c r="W15" s="97">
        <v>0</v>
      </c>
      <c r="X15" s="94">
        <v>63.14</v>
      </c>
      <c r="Z15" s="97">
        <v>0</v>
      </c>
      <c r="AA15" s="94">
        <v>31.38</v>
      </c>
      <c r="AC15" s="72">
        <v>10</v>
      </c>
      <c r="AD15" s="72">
        <v>10</v>
      </c>
      <c r="BC15" s="14">
        <f t="shared" si="0"/>
        <v>23</v>
      </c>
      <c r="BD15" s="28">
        <f>IF($O$4&gt;0,(LARGE(($N15,$V15,$AD15,$AL15,$AT15,$BB15),1)),"0")</f>
        <v>10</v>
      </c>
      <c r="BE15" s="28">
        <f t="shared" si="1"/>
        <v>13</v>
      </c>
      <c r="BF15" s="8">
        <v>7</v>
      </c>
      <c r="BK15" s="46">
        <f t="shared" si="2"/>
        <v>0</v>
      </c>
      <c r="BL15" s="46">
        <f t="shared" si="3"/>
        <v>56.34</v>
      </c>
      <c r="BM15" s="46">
        <f t="shared" si="4"/>
        <v>0</v>
      </c>
      <c r="BN15" s="46">
        <f t="shared" si="5"/>
        <v>35.96</v>
      </c>
      <c r="BO15" s="46">
        <f t="shared" si="6"/>
        <v>0</v>
      </c>
      <c r="BP15" s="46">
        <f t="shared" si="7"/>
        <v>0</v>
      </c>
      <c r="BQ15" s="46">
        <f t="shared" si="8"/>
        <v>68.87</v>
      </c>
      <c r="BR15" s="46">
        <f t="shared" si="9"/>
        <v>4</v>
      </c>
      <c r="BS15" s="46">
        <f t="shared" si="10"/>
        <v>38.200000000000003</v>
      </c>
      <c r="BT15" s="46">
        <f t="shared" si="11"/>
        <v>4</v>
      </c>
      <c r="BU15" s="46">
        <f t="shared" si="12"/>
        <v>0</v>
      </c>
      <c r="BV15" s="46">
        <f t="shared" si="13"/>
        <v>63.14</v>
      </c>
      <c r="BW15" s="46">
        <f t="shared" si="14"/>
        <v>0</v>
      </c>
      <c r="BX15" s="46">
        <f t="shared" si="15"/>
        <v>31.38</v>
      </c>
      <c r="BY15" s="46">
        <f t="shared" si="16"/>
        <v>0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  <row r="16" spans="1:92" x14ac:dyDescent="0.2">
      <c r="A16" s="8">
        <v>8</v>
      </c>
      <c r="B16" s="8" t="s">
        <v>412</v>
      </c>
      <c r="C16" s="8" t="s">
        <v>384</v>
      </c>
      <c r="D16" s="8" t="s">
        <v>413</v>
      </c>
      <c r="E16" s="8" t="s">
        <v>356</v>
      </c>
      <c r="F16" s="8" t="s">
        <v>174</v>
      </c>
      <c r="N16" s="72">
        <v>99</v>
      </c>
      <c r="O16" s="106">
        <v>0</v>
      </c>
      <c r="P16" s="95">
        <v>70.650000000000006</v>
      </c>
      <c r="R16" s="106">
        <v>0</v>
      </c>
      <c r="S16" s="95">
        <v>39.35</v>
      </c>
      <c r="U16" s="73">
        <v>5</v>
      </c>
      <c r="V16" s="73">
        <v>5</v>
      </c>
      <c r="W16" s="97">
        <v>6</v>
      </c>
      <c r="X16" s="94">
        <v>96.08</v>
      </c>
      <c r="AC16" s="72">
        <v>19</v>
      </c>
      <c r="AD16" s="72">
        <v>19</v>
      </c>
      <c r="BC16" s="14">
        <f t="shared" si="0"/>
        <v>123</v>
      </c>
      <c r="BD16" s="28">
        <f>IF($O$4&gt;0,(LARGE(($N16,$V16,$AD16,$AL16,$AT16,$BB16),1)),"0")</f>
        <v>99</v>
      </c>
      <c r="BE16" s="28">
        <f t="shared" si="1"/>
        <v>24</v>
      </c>
      <c r="BF16" s="8">
        <v>8</v>
      </c>
      <c r="BK16" s="46">
        <f t="shared" si="2"/>
        <v>0</v>
      </c>
      <c r="BL16" s="46">
        <f t="shared" si="3"/>
        <v>0</v>
      </c>
      <c r="BM16" s="46">
        <f t="shared" si="4"/>
        <v>0</v>
      </c>
      <c r="BN16" s="46">
        <f t="shared" si="5"/>
        <v>0</v>
      </c>
      <c r="BO16" s="46">
        <f t="shared" si="6"/>
        <v>0</v>
      </c>
      <c r="BP16" s="46">
        <f t="shared" si="7"/>
        <v>0</v>
      </c>
      <c r="BQ16" s="46">
        <f t="shared" si="8"/>
        <v>70.650000000000006</v>
      </c>
      <c r="BR16" s="46">
        <f t="shared" si="9"/>
        <v>0</v>
      </c>
      <c r="BS16" s="46">
        <f t="shared" si="10"/>
        <v>39.35</v>
      </c>
      <c r="BT16" s="46">
        <f t="shared" si="11"/>
        <v>0</v>
      </c>
      <c r="BU16" s="46">
        <f t="shared" si="12"/>
        <v>6</v>
      </c>
      <c r="BV16" s="46">
        <f t="shared" si="13"/>
        <v>96.08</v>
      </c>
      <c r="BW16" s="46">
        <f t="shared" si="14"/>
        <v>0</v>
      </c>
      <c r="BX16" s="46">
        <f t="shared" si="15"/>
        <v>0</v>
      </c>
      <c r="BY16" s="46">
        <f t="shared" si="16"/>
        <v>6</v>
      </c>
      <c r="BZ16" s="46">
        <f t="shared" si="17"/>
        <v>0</v>
      </c>
      <c r="CA16" s="46">
        <f t="shared" si="18"/>
        <v>0</v>
      </c>
      <c r="CB16" s="46">
        <f t="shared" si="19"/>
        <v>0</v>
      </c>
      <c r="CC16" s="46">
        <f t="shared" si="20"/>
        <v>0</v>
      </c>
      <c r="CD16" s="46">
        <f t="shared" si="21"/>
        <v>0</v>
      </c>
      <c r="CE16" s="46">
        <f t="shared" si="22"/>
        <v>0</v>
      </c>
      <c r="CF16" s="46">
        <f t="shared" si="23"/>
        <v>0</v>
      </c>
      <c r="CG16" s="46">
        <f t="shared" si="24"/>
        <v>0</v>
      </c>
      <c r="CH16" s="46">
        <f t="shared" si="25"/>
        <v>0</v>
      </c>
      <c r="CI16" s="46">
        <f t="shared" si="26"/>
        <v>0</v>
      </c>
      <c r="CJ16" s="46">
        <f t="shared" si="27"/>
        <v>0</v>
      </c>
      <c r="CK16" s="46">
        <f t="shared" si="28"/>
        <v>0</v>
      </c>
      <c r="CL16" s="46">
        <f t="shared" si="29"/>
        <v>0</v>
      </c>
      <c r="CM16" s="46">
        <f t="shared" si="30"/>
        <v>0</v>
      </c>
      <c r="CN16" s="46">
        <f t="shared" si="31"/>
        <v>0</v>
      </c>
    </row>
    <row r="17" spans="1:92" x14ac:dyDescent="0.2">
      <c r="A17" s="8">
        <v>9</v>
      </c>
      <c r="B17" s="8" t="s">
        <v>269</v>
      </c>
      <c r="C17" s="8" t="s">
        <v>368</v>
      </c>
      <c r="D17" s="8" t="s">
        <v>270</v>
      </c>
      <c r="E17" s="8" t="s">
        <v>356</v>
      </c>
      <c r="F17" s="8" t="s">
        <v>180</v>
      </c>
      <c r="G17" s="97">
        <v>4</v>
      </c>
      <c r="H17" s="93">
        <v>65.569999999999993</v>
      </c>
      <c r="M17" s="72">
        <v>14</v>
      </c>
      <c r="N17" s="72">
        <v>14</v>
      </c>
      <c r="O17" s="106">
        <v>0</v>
      </c>
      <c r="P17" s="95">
        <v>64.650000000000006</v>
      </c>
      <c r="R17" s="106">
        <v>4</v>
      </c>
      <c r="S17" s="95">
        <v>38.94</v>
      </c>
      <c r="U17" s="73">
        <v>11</v>
      </c>
      <c r="V17" s="73">
        <v>11</v>
      </c>
      <c r="W17" s="97">
        <v>4</v>
      </c>
      <c r="X17" s="94">
        <v>67.400000000000006</v>
      </c>
      <c r="AC17" s="72">
        <v>16</v>
      </c>
      <c r="AD17" s="72">
        <v>16</v>
      </c>
      <c r="BC17" s="14">
        <f t="shared" si="0"/>
        <v>41</v>
      </c>
      <c r="BD17" s="28">
        <f>IF($O$4&gt;0,(LARGE(($N17,$V17,$AD17,$AL17,$AT17,$BB17),1)),"0")</f>
        <v>16</v>
      </c>
      <c r="BE17" s="28">
        <f t="shared" si="1"/>
        <v>25</v>
      </c>
      <c r="BF17" s="8">
        <v>9</v>
      </c>
      <c r="BK17" s="46">
        <f t="shared" si="2"/>
        <v>4</v>
      </c>
      <c r="BL17" s="46">
        <f t="shared" si="3"/>
        <v>65.569999999999993</v>
      </c>
      <c r="BM17" s="46">
        <f t="shared" si="4"/>
        <v>0</v>
      </c>
      <c r="BN17" s="46">
        <f t="shared" si="5"/>
        <v>0</v>
      </c>
      <c r="BO17" s="46">
        <f t="shared" si="6"/>
        <v>4</v>
      </c>
      <c r="BP17" s="46">
        <f t="shared" si="7"/>
        <v>0</v>
      </c>
      <c r="BQ17" s="46">
        <f t="shared" si="8"/>
        <v>64.650000000000006</v>
      </c>
      <c r="BR17" s="46">
        <f t="shared" si="9"/>
        <v>4</v>
      </c>
      <c r="BS17" s="46">
        <f t="shared" si="10"/>
        <v>38.94</v>
      </c>
      <c r="BT17" s="46">
        <f t="shared" si="11"/>
        <v>4</v>
      </c>
      <c r="BU17" s="46">
        <f t="shared" si="12"/>
        <v>4</v>
      </c>
      <c r="BV17" s="46">
        <f t="shared" si="13"/>
        <v>67.400000000000006</v>
      </c>
      <c r="BW17" s="46">
        <f t="shared" si="14"/>
        <v>0</v>
      </c>
      <c r="BX17" s="46">
        <f t="shared" si="15"/>
        <v>0</v>
      </c>
      <c r="BY17" s="46">
        <f t="shared" si="16"/>
        <v>4</v>
      </c>
      <c r="BZ17" s="46">
        <f t="shared" si="17"/>
        <v>0</v>
      </c>
      <c r="CA17" s="46">
        <f t="shared" si="18"/>
        <v>0</v>
      </c>
      <c r="CB17" s="46">
        <f t="shared" si="19"/>
        <v>0</v>
      </c>
      <c r="CC17" s="46">
        <f t="shared" si="20"/>
        <v>0</v>
      </c>
      <c r="CD17" s="46">
        <f t="shared" si="21"/>
        <v>0</v>
      </c>
      <c r="CE17" s="46">
        <f t="shared" si="22"/>
        <v>0</v>
      </c>
      <c r="CF17" s="46">
        <f t="shared" si="23"/>
        <v>0</v>
      </c>
      <c r="CG17" s="46">
        <f t="shared" si="24"/>
        <v>0</v>
      </c>
      <c r="CH17" s="46">
        <f t="shared" si="25"/>
        <v>0</v>
      </c>
      <c r="CI17" s="46">
        <f t="shared" si="26"/>
        <v>0</v>
      </c>
      <c r="CJ17" s="46">
        <f t="shared" si="27"/>
        <v>0</v>
      </c>
      <c r="CK17" s="46">
        <f t="shared" si="28"/>
        <v>0</v>
      </c>
      <c r="CL17" s="46">
        <f t="shared" si="29"/>
        <v>0</v>
      </c>
      <c r="CM17" s="46">
        <f t="shared" si="30"/>
        <v>0</v>
      </c>
      <c r="CN17" s="46">
        <f t="shared" si="31"/>
        <v>0</v>
      </c>
    </row>
    <row r="18" spans="1:92" x14ac:dyDescent="0.2">
      <c r="A18" s="8">
        <v>10</v>
      </c>
      <c r="B18" s="8" t="s">
        <v>265</v>
      </c>
      <c r="C18" s="8" t="s">
        <v>366</v>
      </c>
      <c r="D18" s="8" t="s">
        <v>266</v>
      </c>
      <c r="E18" s="8" t="s">
        <v>362</v>
      </c>
      <c r="F18" s="8" t="s">
        <v>145</v>
      </c>
      <c r="G18" s="97">
        <v>0</v>
      </c>
      <c r="H18" s="93">
        <v>63.98</v>
      </c>
      <c r="J18" s="103">
        <v>4</v>
      </c>
      <c r="K18" s="94">
        <v>36.31</v>
      </c>
      <c r="M18" s="72">
        <v>12</v>
      </c>
      <c r="N18" s="72">
        <v>12</v>
      </c>
      <c r="O18" s="106">
        <v>4</v>
      </c>
      <c r="P18" s="95">
        <v>72.22</v>
      </c>
      <c r="U18" s="73">
        <v>15</v>
      </c>
      <c r="V18" s="73">
        <v>15</v>
      </c>
      <c r="W18" s="97">
        <v>0</v>
      </c>
      <c r="X18" s="94">
        <v>66.91</v>
      </c>
      <c r="Z18" s="97">
        <v>4</v>
      </c>
      <c r="AA18" s="94">
        <v>32.979999999999997</v>
      </c>
      <c r="AC18" s="72">
        <v>14</v>
      </c>
      <c r="AD18" s="72">
        <v>14</v>
      </c>
      <c r="BC18" s="14">
        <f t="shared" si="0"/>
        <v>41</v>
      </c>
      <c r="BD18" s="28">
        <f>IF($O$4&gt;0,(LARGE(($N18,$V18,$AD18,$AL18,$AT18,$BB18),1)),"0")</f>
        <v>15</v>
      </c>
      <c r="BE18" s="28">
        <f t="shared" si="1"/>
        <v>26</v>
      </c>
      <c r="BF18" s="8">
        <v>10</v>
      </c>
      <c r="BK18" s="46">
        <f t="shared" si="2"/>
        <v>0</v>
      </c>
      <c r="BL18" s="46">
        <f t="shared" si="3"/>
        <v>63.98</v>
      </c>
      <c r="BM18" s="46">
        <f t="shared" si="4"/>
        <v>4</v>
      </c>
      <c r="BN18" s="46">
        <f t="shared" si="5"/>
        <v>36.31</v>
      </c>
      <c r="BO18" s="46">
        <f t="shared" si="6"/>
        <v>4</v>
      </c>
      <c r="BP18" s="46">
        <f t="shared" si="7"/>
        <v>4</v>
      </c>
      <c r="BQ18" s="46">
        <f t="shared" si="8"/>
        <v>72.22</v>
      </c>
      <c r="BR18" s="46">
        <f t="shared" si="9"/>
        <v>0</v>
      </c>
      <c r="BS18" s="46">
        <f t="shared" si="10"/>
        <v>0</v>
      </c>
      <c r="BT18" s="46">
        <f t="shared" si="11"/>
        <v>4</v>
      </c>
      <c r="BU18" s="46">
        <f t="shared" si="12"/>
        <v>0</v>
      </c>
      <c r="BV18" s="46">
        <f t="shared" si="13"/>
        <v>66.91</v>
      </c>
      <c r="BW18" s="46">
        <f t="shared" si="14"/>
        <v>4</v>
      </c>
      <c r="BX18" s="46">
        <f t="shared" si="15"/>
        <v>32.979999999999997</v>
      </c>
      <c r="BY18" s="46">
        <f t="shared" si="16"/>
        <v>4</v>
      </c>
      <c r="BZ18" s="46">
        <f t="shared" si="17"/>
        <v>0</v>
      </c>
      <c r="CA18" s="46">
        <f t="shared" si="18"/>
        <v>0</v>
      </c>
      <c r="CB18" s="46">
        <f t="shared" si="19"/>
        <v>0</v>
      </c>
      <c r="CC18" s="46">
        <f t="shared" si="20"/>
        <v>0</v>
      </c>
      <c r="CD18" s="46">
        <f t="shared" si="21"/>
        <v>0</v>
      </c>
      <c r="CE18" s="46">
        <f t="shared" si="22"/>
        <v>0</v>
      </c>
      <c r="CF18" s="46">
        <f t="shared" si="23"/>
        <v>0</v>
      </c>
      <c r="CG18" s="46">
        <f t="shared" si="24"/>
        <v>0</v>
      </c>
      <c r="CH18" s="46">
        <f t="shared" si="25"/>
        <v>0</v>
      </c>
      <c r="CI18" s="46">
        <f t="shared" si="26"/>
        <v>0</v>
      </c>
      <c r="CJ18" s="46">
        <f t="shared" si="27"/>
        <v>0</v>
      </c>
      <c r="CK18" s="46">
        <f t="shared" si="28"/>
        <v>0</v>
      </c>
      <c r="CL18" s="46">
        <f t="shared" si="29"/>
        <v>0</v>
      </c>
      <c r="CM18" s="46">
        <f t="shared" si="30"/>
        <v>0</v>
      </c>
      <c r="CN18" s="46">
        <f t="shared" si="31"/>
        <v>0</v>
      </c>
    </row>
    <row r="19" spans="1:92" x14ac:dyDescent="0.2">
      <c r="A19" s="8">
        <v>11</v>
      </c>
      <c r="B19" s="8" t="s">
        <v>273</v>
      </c>
      <c r="C19" s="8" t="s">
        <v>370</v>
      </c>
      <c r="D19" s="8" t="s">
        <v>274</v>
      </c>
      <c r="E19" s="8" t="s">
        <v>356</v>
      </c>
      <c r="F19" s="8" t="s">
        <v>148</v>
      </c>
      <c r="G19" s="97">
        <v>4</v>
      </c>
      <c r="H19" s="93">
        <v>81.5</v>
      </c>
      <c r="M19" s="72">
        <v>16</v>
      </c>
      <c r="N19" s="72">
        <v>16</v>
      </c>
      <c r="O19" s="106">
        <v>17</v>
      </c>
      <c r="P19" s="95">
        <v>101.41</v>
      </c>
      <c r="U19" s="73">
        <v>19</v>
      </c>
      <c r="V19" s="73">
        <v>19</v>
      </c>
      <c r="W19" s="97">
        <v>0</v>
      </c>
      <c r="X19" s="94">
        <v>70</v>
      </c>
      <c r="Z19" s="97">
        <v>0</v>
      </c>
      <c r="AA19" s="94">
        <v>35.18</v>
      </c>
      <c r="AC19" s="72">
        <v>12</v>
      </c>
      <c r="AD19" s="72">
        <v>12</v>
      </c>
      <c r="BC19" s="14">
        <f t="shared" si="0"/>
        <v>47</v>
      </c>
      <c r="BD19" s="28">
        <f>IF($O$4&gt;0,(LARGE(($N19,$V19,$AD19,$AL19,$AT19,$BB19),1)),"0")</f>
        <v>19</v>
      </c>
      <c r="BE19" s="28">
        <f t="shared" si="1"/>
        <v>28</v>
      </c>
      <c r="BG19" s="8">
        <v>1</v>
      </c>
      <c r="BK19" s="46">
        <f t="shared" si="2"/>
        <v>4</v>
      </c>
      <c r="BL19" s="46">
        <f t="shared" si="3"/>
        <v>81.5</v>
      </c>
      <c r="BM19" s="46">
        <f t="shared" si="4"/>
        <v>0</v>
      </c>
      <c r="BN19" s="46">
        <f t="shared" si="5"/>
        <v>0</v>
      </c>
      <c r="BO19" s="46">
        <f t="shared" si="6"/>
        <v>4</v>
      </c>
      <c r="BP19" s="46">
        <f t="shared" si="7"/>
        <v>17</v>
      </c>
      <c r="BQ19" s="46">
        <f t="shared" si="8"/>
        <v>0</v>
      </c>
      <c r="BR19" s="46">
        <f t="shared" si="9"/>
        <v>0</v>
      </c>
      <c r="BS19" s="46">
        <f t="shared" si="10"/>
        <v>0</v>
      </c>
      <c r="BT19" s="46">
        <f t="shared" si="11"/>
        <v>17</v>
      </c>
      <c r="BU19" s="46">
        <f t="shared" si="12"/>
        <v>0</v>
      </c>
      <c r="BV19" s="46">
        <f t="shared" si="13"/>
        <v>70</v>
      </c>
      <c r="BW19" s="46">
        <f t="shared" si="14"/>
        <v>0</v>
      </c>
      <c r="BX19" s="46">
        <f t="shared" si="15"/>
        <v>35.18</v>
      </c>
      <c r="BY19" s="46">
        <f t="shared" si="16"/>
        <v>0</v>
      </c>
      <c r="BZ19" s="46">
        <f t="shared" si="17"/>
        <v>0</v>
      </c>
      <c r="CA19" s="46">
        <f t="shared" si="18"/>
        <v>0</v>
      </c>
      <c r="CB19" s="46">
        <f t="shared" si="19"/>
        <v>0</v>
      </c>
      <c r="CC19" s="46">
        <f t="shared" si="20"/>
        <v>0</v>
      </c>
      <c r="CD19" s="46">
        <f t="shared" si="21"/>
        <v>0</v>
      </c>
      <c r="CE19" s="46">
        <f t="shared" si="22"/>
        <v>0</v>
      </c>
      <c r="CF19" s="46">
        <f t="shared" si="23"/>
        <v>0</v>
      </c>
      <c r="CG19" s="46">
        <f t="shared" si="24"/>
        <v>0</v>
      </c>
      <c r="CH19" s="46">
        <f t="shared" si="25"/>
        <v>0</v>
      </c>
      <c r="CI19" s="46">
        <f t="shared" si="26"/>
        <v>0</v>
      </c>
      <c r="CJ19" s="46">
        <f t="shared" si="27"/>
        <v>0</v>
      </c>
      <c r="CK19" s="46">
        <f t="shared" si="28"/>
        <v>0</v>
      </c>
      <c r="CL19" s="46">
        <f t="shared" si="29"/>
        <v>0</v>
      </c>
      <c r="CM19" s="46">
        <f t="shared" si="30"/>
        <v>0</v>
      </c>
      <c r="CN19" s="46">
        <f t="shared" si="31"/>
        <v>0</v>
      </c>
    </row>
    <row r="20" spans="1:92" x14ac:dyDescent="0.2">
      <c r="A20" s="8">
        <v>12</v>
      </c>
      <c r="B20" s="8" t="s">
        <v>275</v>
      </c>
      <c r="C20" s="8" t="s">
        <v>371</v>
      </c>
      <c r="D20" s="8" t="s">
        <v>276</v>
      </c>
      <c r="E20" s="8" t="s">
        <v>356</v>
      </c>
      <c r="F20" s="8" t="s">
        <v>151</v>
      </c>
      <c r="G20" s="97">
        <v>8</v>
      </c>
      <c r="H20" s="93">
        <v>59.04</v>
      </c>
      <c r="M20" s="72">
        <v>17</v>
      </c>
      <c r="N20" s="72">
        <v>17</v>
      </c>
      <c r="O20" s="106">
        <v>0</v>
      </c>
      <c r="P20" s="95">
        <v>65.430000000000007</v>
      </c>
      <c r="R20" s="106">
        <v>14</v>
      </c>
      <c r="S20" s="95">
        <v>64.510000000000005</v>
      </c>
      <c r="U20" s="73">
        <v>13</v>
      </c>
      <c r="V20" s="73">
        <v>13</v>
      </c>
      <c r="W20" s="97">
        <v>4</v>
      </c>
      <c r="X20" s="94">
        <v>67.45</v>
      </c>
      <c r="AC20" s="72">
        <v>17</v>
      </c>
      <c r="AD20" s="72">
        <v>17</v>
      </c>
      <c r="BC20" s="14">
        <f t="shared" si="0"/>
        <v>47</v>
      </c>
      <c r="BD20" s="28">
        <f>IF($O$4&gt;0,(LARGE(($N20,$V20,$AD20,$AL20,$AT20,$BB20),1)),"0")</f>
        <v>17</v>
      </c>
      <c r="BE20" s="28">
        <f t="shared" si="1"/>
        <v>30</v>
      </c>
      <c r="BG20" s="8">
        <v>2</v>
      </c>
      <c r="BK20" s="46">
        <f t="shared" si="2"/>
        <v>8</v>
      </c>
      <c r="BL20" s="46">
        <f t="shared" si="3"/>
        <v>59.04</v>
      </c>
      <c r="BM20" s="46">
        <f t="shared" si="4"/>
        <v>0</v>
      </c>
      <c r="BN20" s="46">
        <f t="shared" si="5"/>
        <v>0</v>
      </c>
      <c r="BO20" s="46">
        <f t="shared" si="6"/>
        <v>8</v>
      </c>
      <c r="BP20" s="46">
        <f t="shared" si="7"/>
        <v>0</v>
      </c>
      <c r="BQ20" s="46">
        <f t="shared" si="8"/>
        <v>65.430000000000007</v>
      </c>
      <c r="BR20" s="46">
        <f t="shared" si="9"/>
        <v>14</v>
      </c>
      <c r="BS20" s="46">
        <f t="shared" si="10"/>
        <v>64.510000000000005</v>
      </c>
      <c r="BT20" s="46">
        <f t="shared" si="11"/>
        <v>14</v>
      </c>
      <c r="BU20" s="46">
        <f t="shared" si="12"/>
        <v>4</v>
      </c>
      <c r="BV20" s="46">
        <f t="shared" si="13"/>
        <v>67.45</v>
      </c>
      <c r="BW20" s="46">
        <f t="shared" si="14"/>
        <v>0</v>
      </c>
      <c r="BX20" s="46">
        <f t="shared" si="15"/>
        <v>0</v>
      </c>
      <c r="BY20" s="46">
        <f t="shared" si="16"/>
        <v>4</v>
      </c>
      <c r="BZ20" s="46">
        <f t="shared" si="17"/>
        <v>0</v>
      </c>
      <c r="CA20" s="46">
        <f t="shared" si="18"/>
        <v>0</v>
      </c>
      <c r="CB20" s="46">
        <f t="shared" si="19"/>
        <v>0</v>
      </c>
      <c r="CC20" s="46">
        <f t="shared" si="20"/>
        <v>0</v>
      </c>
      <c r="CD20" s="46">
        <f t="shared" si="21"/>
        <v>0</v>
      </c>
      <c r="CE20" s="46">
        <f t="shared" si="22"/>
        <v>0</v>
      </c>
      <c r="CF20" s="46">
        <f t="shared" si="23"/>
        <v>0</v>
      </c>
      <c r="CG20" s="46">
        <f t="shared" si="24"/>
        <v>0</v>
      </c>
      <c r="CH20" s="46">
        <f t="shared" si="25"/>
        <v>0</v>
      </c>
      <c r="CI20" s="46">
        <f t="shared" si="26"/>
        <v>0</v>
      </c>
      <c r="CJ20" s="46">
        <f t="shared" si="27"/>
        <v>0</v>
      </c>
      <c r="CK20" s="46">
        <f t="shared" si="28"/>
        <v>0</v>
      </c>
      <c r="CL20" s="46">
        <f t="shared" si="29"/>
        <v>0</v>
      </c>
      <c r="CM20" s="46">
        <f t="shared" si="30"/>
        <v>0</v>
      </c>
      <c r="CN20" s="46">
        <f t="shared" si="31"/>
        <v>0</v>
      </c>
    </row>
    <row r="21" spans="1:92" x14ac:dyDescent="0.2">
      <c r="A21" s="8">
        <v>13</v>
      </c>
      <c r="B21" s="8" t="s">
        <v>283</v>
      </c>
      <c r="C21" s="8" t="s">
        <v>375</v>
      </c>
      <c r="D21" s="8" t="s">
        <v>284</v>
      </c>
      <c r="E21" s="8" t="s">
        <v>356</v>
      </c>
      <c r="F21" s="8" t="s">
        <v>148</v>
      </c>
      <c r="G21" s="97">
        <v>13</v>
      </c>
      <c r="H21" s="93">
        <v>89.05</v>
      </c>
      <c r="M21" s="72">
        <v>21</v>
      </c>
      <c r="N21" s="72">
        <v>21</v>
      </c>
      <c r="O21" s="106">
        <v>13</v>
      </c>
      <c r="P21" s="95">
        <v>83.18</v>
      </c>
      <c r="U21" s="73">
        <v>18</v>
      </c>
      <c r="V21" s="73">
        <v>18</v>
      </c>
      <c r="W21" s="97">
        <v>0</v>
      </c>
      <c r="X21" s="94">
        <v>65.819999999999993</v>
      </c>
      <c r="Z21" s="97">
        <v>0</v>
      </c>
      <c r="AA21" s="94">
        <v>36.49</v>
      </c>
      <c r="AC21" s="72">
        <v>13</v>
      </c>
      <c r="AD21" s="72">
        <v>13</v>
      </c>
      <c r="BC21" s="14">
        <f t="shared" si="0"/>
        <v>52</v>
      </c>
      <c r="BD21" s="28">
        <f>IF($O$4&gt;0,(LARGE(($N21,$V21,$AD21,$AL21,$AT21,$BB21),1)),"0")</f>
        <v>21</v>
      </c>
      <c r="BE21" s="28">
        <f t="shared" si="1"/>
        <v>31</v>
      </c>
      <c r="BG21" s="8">
        <v>3</v>
      </c>
      <c r="BK21" s="46">
        <f t="shared" si="2"/>
        <v>13</v>
      </c>
      <c r="BL21" s="46">
        <f t="shared" si="3"/>
        <v>89.05</v>
      </c>
      <c r="BM21" s="46">
        <f t="shared" si="4"/>
        <v>0</v>
      </c>
      <c r="BN21" s="46">
        <f t="shared" si="5"/>
        <v>0</v>
      </c>
      <c r="BO21" s="46">
        <f t="shared" si="6"/>
        <v>13</v>
      </c>
      <c r="BP21" s="46">
        <f t="shared" si="7"/>
        <v>13</v>
      </c>
      <c r="BQ21" s="46">
        <f t="shared" si="8"/>
        <v>83.18</v>
      </c>
      <c r="BR21" s="46">
        <f t="shared" si="9"/>
        <v>0</v>
      </c>
      <c r="BS21" s="46">
        <f t="shared" si="10"/>
        <v>0</v>
      </c>
      <c r="BT21" s="46">
        <f t="shared" si="11"/>
        <v>13</v>
      </c>
      <c r="BU21" s="46">
        <f t="shared" si="12"/>
        <v>0</v>
      </c>
      <c r="BV21" s="46">
        <f t="shared" si="13"/>
        <v>65.819999999999993</v>
      </c>
      <c r="BW21" s="46">
        <f t="shared" si="14"/>
        <v>0</v>
      </c>
      <c r="BX21" s="46">
        <f t="shared" si="15"/>
        <v>36.49</v>
      </c>
      <c r="BY21" s="46">
        <f t="shared" si="16"/>
        <v>0</v>
      </c>
      <c r="BZ21" s="46">
        <f t="shared" si="17"/>
        <v>0</v>
      </c>
      <c r="CA21" s="46">
        <f t="shared" si="18"/>
        <v>0</v>
      </c>
      <c r="CB21" s="46">
        <f t="shared" si="19"/>
        <v>0</v>
      </c>
      <c r="CC21" s="46">
        <f t="shared" si="20"/>
        <v>0</v>
      </c>
      <c r="CD21" s="46">
        <f t="shared" si="21"/>
        <v>0</v>
      </c>
      <c r="CE21" s="46">
        <f t="shared" si="22"/>
        <v>0</v>
      </c>
      <c r="CF21" s="46">
        <f t="shared" si="23"/>
        <v>0</v>
      </c>
      <c r="CG21" s="46">
        <f t="shared" si="24"/>
        <v>0</v>
      </c>
      <c r="CH21" s="46">
        <f t="shared" si="25"/>
        <v>0</v>
      </c>
      <c r="CI21" s="46">
        <f t="shared" si="26"/>
        <v>0</v>
      </c>
      <c r="CJ21" s="46">
        <f t="shared" si="27"/>
        <v>0</v>
      </c>
      <c r="CK21" s="46">
        <f t="shared" si="28"/>
        <v>0</v>
      </c>
      <c r="CL21" s="46">
        <f t="shared" si="29"/>
        <v>0</v>
      </c>
      <c r="CM21" s="46">
        <f t="shared" si="30"/>
        <v>0</v>
      </c>
      <c r="CN21" s="46">
        <f t="shared" si="31"/>
        <v>0</v>
      </c>
    </row>
    <row r="22" spans="1:92" x14ac:dyDescent="0.2">
      <c r="A22" s="8">
        <v>14</v>
      </c>
      <c r="B22" s="8" t="s">
        <v>277</v>
      </c>
      <c r="C22" s="8" t="s">
        <v>372</v>
      </c>
      <c r="D22" s="8" t="s">
        <v>278</v>
      </c>
      <c r="E22" s="8" t="s">
        <v>356</v>
      </c>
      <c r="F22" s="8" t="s">
        <v>145</v>
      </c>
      <c r="G22" s="97">
        <v>8</v>
      </c>
      <c r="H22" s="93">
        <v>66.48</v>
      </c>
      <c r="M22" s="72">
        <v>18</v>
      </c>
      <c r="N22" s="72">
        <v>18</v>
      </c>
      <c r="O22" s="106">
        <v>8</v>
      </c>
      <c r="P22" s="95">
        <v>73.22</v>
      </c>
      <c r="U22" s="73">
        <v>17</v>
      </c>
      <c r="V22" s="73">
        <v>17</v>
      </c>
      <c r="W22" s="97">
        <v>8</v>
      </c>
      <c r="X22" s="94">
        <v>77.09</v>
      </c>
      <c r="AC22" s="72">
        <v>20</v>
      </c>
      <c r="AD22" s="72">
        <v>20</v>
      </c>
      <c r="BC22" s="14">
        <f t="shared" si="0"/>
        <v>55</v>
      </c>
      <c r="BD22" s="28">
        <f>IF($O$4&gt;0,(LARGE(($N22,$V22,$AD22,$AL22,$AT22,$BB22),1)),"0")</f>
        <v>20</v>
      </c>
      <c r="BE22" s="28">
        <f t="shared" si="1"/>
        <v>35</v>
      </c>
      <c r="BK22" s="46">
        <f t="shared" si="2"/>
        <v>8</v>
      </c>
      <c r="BL22" s="46">
        <f t="shared" si="3"/>
        <v>66.48</v>
      </c>
      <c r="BM22" s="46">
        <f t="shared" si="4"/>
        <v>0</v>
      </c>
      <c r="BN22" s="46">
        <f t="shared" si="5"/>
        <v>0</v>
      </c>
      <c r="BO22" s="46">
        <f t="shared" si="6"/>
        <v>8</v>
      </c>
      <c r="BP22" s="46">
        <f t="shared" si="7"/>
        <v>8</v>
      </c>
      <c r="BQ22" s="46">
        <f t="shared" si="8"/>
        <v>73.22</v>
      </c>
      <c r="BR22" s="46">
        <f t="shared" si="9"/>
        <v>0</v>
      </c>
      <c r="BS22" s="46">
        <f t="shared" si="10"/>
        <v>0</v>
      </c>
      <c r="BT22" s="46">
        <f t="shared" si="11"/>
        <v>8</v>
      </c>
      <c r="BU22" s="46">
        <f t="shared" si="12"/>
        <v>8</v>
      </c>
      <c r="BV22" s="46">
        <f t="shared" si="13"/>
        <v>77.09</v>
      </c>
      <c r="BW22" s="46">
        <f t="shared" si="14"/>
        <v>0</v>
      </c>
      <c r="BX22" s="46">
        <f t="shared" si="15"/>
        <v>0</v>
      </c>
      <c r="BY22" s="46">
        <f t="shared" si="16"/>
        <v>8</v>
      </c>
      <c r="BZ22" s="46">
        <f t="shared" si="17"/>
        <v>0</v>
      </c>
      <c r="CA22" s="46">
        <f t="shared" si="18"/>
        <v>0</v>
      </c>
      <c r="CB22" s="46">
        <f t="shared" si="19"/>
        <v>0</v>
      </c>
      <c r="CC22" s="46">
        <f t="shared" si="20"/>
        <v>0</v>
      </c>
      <c r="CD22" s="46">
        <f t="shared" si="21"/>
        <v>0</v>
      </c>
      <c r="CE22" s="46">
        <f t="shared" si="22"/>
        <v>0</v>
      </c>
      <c r="CF22" s="46">
        <f t="shared" si="23"/>
        <v>0</v>
      </c>
      <c r="CG22" s="46">
        <f t="shared" si="24"/>
        <v>0</v>
      </c>
      <c r="CH22" s="46">
        <f t="shared" si="25"/>
        <v>0</v>
      </c>
      <c r="CI22" s="46">
        <f t="shared" si="26"/>
        <v>0</v>
      </c>
      <c r="CJ22" s="46">
        <f t="shared" si="27"/>
        <v>0</v>
      </c>
      <c r="CK22" s="46">
        <f t="shared" si="28"/>
        <v>0</v>
      </c>
      <c r="CL22" s="46">
        <f t="shared" si="29"/>
        <v>0</v>
      </c>
      <c r="CM22" s="46">
        <f t="shared" si="30"/>
        <v>0</v>
      </c>
      <c r="CN22" s="46">
        <f t="shared" si="31"/>
        <v>0</v>
      </c>
    </row>
    <row r="23" spans="1:92" x14ac:dyDescent="0.2">
      <c r="A23" s="8">
        <v>15</v>
      </c>
      <c r="B23" s="8" t="s">
        <v>281</v>
      </c>
      <c r="C23" s="8" t="s">
        <v>374</v>
      </c>
      <c r="D23" s="8" t="s">
        <v>282</v>
      </c>
      <c r="E23" s="8" t="s">
        <v>356</v>
      </c>
      <c r="F23" s="8" t="s">
        <v>145</v>
      </c>
      <c r="G23" s="97">
        <v>12</v>
      </c>
      <c r="H23" s="93">
        <v>86.38</v>
      </c>
      <c r="M23" s="72">
        <v>20</v>
      </c>
      <c r="N23" s="72">
        <v>20</v>
      </c>
      <c r="O23" s="106">
        <v>4</v>
      </c>
      <c r="P23" s="95">
        <v>80.569999999999993</v>
      </c>
      <c r="U23" s="73">
        <v>16</v>
      </c>
      <c r="V23" s="73">
        <v>16</v>
      </c>
      <c r="W23" s="97">
        <v>16</v>
      </c>
      <c r="X23" s="94">
        <v>87.08</v>
      </c>
      <c r="AC23" s="72">
        <v>21</v>
      </c>
      <c r="AD23" s="72">
        <v>21</v>
      </c>
      <c r="BC23" s="14">
        <f t="shared" si="0"/>
        <v>57</v>
      </c>
      <c r="BD23" s="28">
        <f>IF($O$4&gt;0,(LARGE(($N23,$V23,$AD23,$AL23,$AT23,$BB23),1)),"0")</f>
        <v>21</v>
      </c>
      <c r="BE23" s="28">
        <f t="shared" si="1"/>
        <v>36</v>
      </c>
      <c r="BK23" s="46">
        <f t="shared" si="2"/>
        <v>12</v>
      </c>
      <c r="BL23" s="46">
        <f t="shared" si="3"/>
        <v>86.38</v>
      </c>
      <c r="BM23" s="46">
        <f t="shared" si="4"/>
        <v>0</v>
      </c>
      <c r="BN23" s="46">
        <f t="shared" si="5"/>
        <v>0</v>
      </c>
      <c r="BO23" s="46">
        <f t="shared" si="6"/>
        <v>12</v>
      </c>
      <c r="BP23" s="46">
        <f t="shared" si="7"/>
        <v>4</v>
      </c>
      <c r="BQ23" s="46">
        <f t="shared" si="8"/>
        <v>80.569999999999993</v>
      </c>
      <c r="BR23" s="46">
        <f t="shared" si="9"/>
        <v>0</v>
      </c>
      <c r="BS23" s="46">
        <f t="shared" si="10"/>
        <v>0</v>
      </c>
      <c r="BT23" s="46">
        <f t="shared" si="11"/>
        <v>4</v>
      </c>
      <c r="BU23" s="46">
        <f t="shared" si="12"/>
        <v>16</v>
      </c>
      <c r="BV23" s="46">
        <f t="shared" si="13"/>
        <v>87.08</v>
      </c>
      <c r="BW23" s="46">
        <f t="shared" si="14"/>
        <v>0</v>
      </c>
      <c r="BX23" s="46">
        <f t="shared" si="15"/>
        <v>0</v>
      </c>
      <c r="BY23" s="46">
        <f t="shared" si="16"/>
        <v>16</v>
      </c>
      <c r="BZ23" s="46">
        <f t="shared" si="17"/>
        <v>0</v>
      </c>
      <c r="CA23" s="46">
        <f t="shared" si="18"/>
        <v>0</v>
      </c>
      <c r="CB23" s="46">
        <f t="shared" si="19"/>
        <v>0</v>
      </c>
      <c r="CC23" s="46">
        <f t="shared" si="20"/>
        <v>0</v>
      </c>
      <c r="CD23" s="46">
        <f t="shared" si="21"/>
        <v>0</v>
      </c>
      <c r="CE23" s="46">
        <f t="shared" si="22"/>
        <v>0</v>
      </c>
      <c r="CF23" s="46">
        <f t="shared" si="23"/>
        <v>0</v>
      </c>
      <c r="CG23" s="46">
        <f t="shared" si="24"/>
        <v>0</v>
      </c>
      <c r="CH23" s="46">
        <f t="shared" si="25"/>
        <v>0</v>
      </c>
      <c r="CI23" s="46">
        <f t="shared" si="26"/>
        <v>0</v>
      </c>
      <c r="CJ23" s="46">
        <f t="shared" si="27"/>
        <v>0</v>
      </c>
      <c r="CK23" s="46">
        <f t="shared" si="28"/>
        <v>0</v>
      </c>
      <c r="CL23" s="46">
        <f t="shared" si="29"/>
        <v>0</v>
      </c>
      <c r="CM23" s="46">
        <f t="shared" si="30"/>
        <v>0</v>
      </c>
      <c r="CN23" s="46">
        <f t="shared" si="31"/>
        <v>0</v>
      </c>
    </row>
    <row r="24" spans="1:92" x14ac:dyDescent="0.2">
      <c r="A24" s="8">
        <v>16</v>
      </c>
      <c r="B24" s="8" t="s">
        <v>254</v>
      </c>
      <c r="C24" s="8" t="s">
        <v>363</v>
      </c>
      <c r="D24" s="8" t="s">
        <v>255</v>
      </c>
      <c r="E24" s="8" t="s">
        <v>356</v>
      </c>
      <c r="F24" s="8" t="s">
        <v>256</v>
      </c>
      <c r="G24" s="97">
        <v>0</v>
      </c>
      <c r="H24" s="93">
        <v>66.709999999999994</v>
      </c>
      <c r="J24" s="103">
        <v>0</v>
      </c>
      <c r="K24" s="94">
        <v>39.19</v>
      </c>
      <c r="M24" s="72">
        <v>7</v>
      </c>
      <c r="N24" s="72">
        <v>7</v>
      </c>
      <c r="O24" s="106" t="s">
        <v>160</v>
      </c>
      <c r="V24" s="73">
        <v>90</v>
      </c>
      <c r="AD24" s="72">
        <v>99</v>
      </c>
      <c r="BC24" s="14">
        <f t="shared" si="0"/>
        <v>196</v>
      </c>
      <c r="BD24" s="28">
        <f>IF($O$4&gt;0,(LARGE(($N24,$V24,$AD24,$AL24,$AT24,$BB24),1)),"0")</f>
        <v>99</v>
      </c>
      <c r="BE24" s="28">
        <f t="shared" si="1"/>
        <v>97</v>
      </c>
      <c r="BK24" s="46">
        <f t="shared" si="2"/>
        <v>0</v>
      </c>
      <c r="BL24" s="46">
        <f t="shared" si="3"/>
        <v>66.709999999999994</v>
      </c>
      <c r="BM24" s="46">
        <f t="shared" si="4"/>
        <v>0</v>
      </c>
      <c r="BN24" s="46">
        <f t="shared" si="5"/>
        <v>39.19</v>
      </c>
      <c r="BO24" s="46">
        <f t="shared" si="6"/>
        <v>0</v>
      </c>
      <c r="BP24" s="46">
        <f t="shared" si="7"/>
        <v>199</v>
      </c>
      <c r="BQ24" s="46">
        <f t="shared" si="8"/>
        <v>0</v>
      </c>
      <c r="BR24" s="46">
        <f t="shared" si="9"/>
        <v>0</v>
      </c>
      <c r="BS24" s="46">
        <f t="shared" si="10"/>
        <v>0</v>
      </c>
      <c r="BT24" s="46">
        <f t="shared" si="11"/>
        <v>199</v>
      </c>
      <c r="BU24" s="46">
        <f t="shared" si="12"/>
        <v>0</v>
      </c>
      <c r="BV24" s="46">
        <f t="shared" si="13"/>
        <v>0</v>
      </c>
      <c r="BW24" s="46">
        <f t="shared" si="14"/>
        <v>0</v>
      </c>
      <c r="BX24" s="46">
        <f t="shared" si="15"/>
        <v>0</v>
      </c>
      <c r="BY24" s="46">
        <f t="shared" si="16"/>
        <v>0</v>
      </c>
      <c r="BZ24" s="46">
        <f t="shared" si="17"/>
        <v>0</v>
      </c>
      <c r="CA24" s="46">
        <f t="shared" si="18"/>
        <v>0</v>
      </c>
      <c r="CB24" s="46">
        <f t="shared" si="19"/>
        <v>0</v>
      </c>
      <c r="CC24" s="46">
        <f t="shared" si="20"/>
        <v>0</v>
      </c>
      <c r="CD24" s="46">
        <f t="shared" si="21"/>
        <v>0</v>
      </c>
      <c r="CE24" s="46">
        <f t="shared" si="22"/>
        <v>0</v>
      </c>
      <c r="CF24" s="46">
        <f t="shared" si="23"/>
        <v>0</v>
      </c>
      <c r="CG24" s="46">
        <f t="shared" si="24"/>
        <v>0</v>
      </c>
      <c r="CH24" s="46">
        <f t="shared" si="25"/>
        <v>0</v>
      </c>
      <c r="CI24" s="46">
        <f t="shared" si="26"/>
        <v>0</v>
      </c>
      <c r="CJ24" s="46">
        <f t="shared" si="27"/>
        <v>0</v>
      </c>
      <c r="CK24" s="46">
        <f t="shared" si="28"/>
        <v>0</v>
      </c>
      <c r="CL24" s="46">
        <f t="shared" si="29"/>
        <v>0</v>
      </c>
      <c r="CM24" s="46">
        <f t="shared" si="30"/>
        <v>0</v>
      </c>
      <c r="CN24" s="46">
        <f t="shared" si="31"/>
        <v>0</v>
      </c>
    </row>
    <row r="25" spans="1:92" x14ac:dyDescent="0.2">
      <c r="A25" s="8">
        <v>17</v>
      </c>
      <c r="B25" s="8" t="s">
        <v>257</v>
      </c>
      <c r="C25" s="8" t="s">
        <v>364</v>
      </c>
      <c r="D25" s="8" t="s">
        <v>258</v>
      </c>
      <c r="E25" s="8" t="s">
        <v>356</v>
      </c>
      <c r="F25" s="8" t="s">
        <v>256</v>
      </c>
      <c r="G25" s="97">
        <v>0</v>
      </c>
      <c r="H25" s="93">
        <v>68.86</v>
      </c>
      <c r="J25" s="103">
        <v>0</v>
      </c>
      <c r="K25" s="94">
        <v>39.81</v>
      </c>
      <c r="M25" s="72">
        <v>8</v>
      </c>
      <c r="N25" s="72">
        <v>8</v>
      </c>
      <c r="O25" s="106" t="s">
        <v>414</v>
      </c>
      <c r="V25" s="73">
        <v>90</v>
      </c>
      <c r="W25" s="97" t="s">
        <v>160</v>
      </c>
      <c r="AD25" s="72">
        <v>90</v>
      </c>
      <c r="BC25" s="14">
        <f t="shared" si="0"/>
        <v>188</v>
      </c>
      <c r="BD25" s="28">
        <f>IF($O$4&gt;0,(LARGE(($N25,$V25,$AD25,$AL25,$AT25,$BB25),1)),"0")</f>
        <v>90</v>
      </c>
      <c r="BE25" s="28">
        <f t="shared" si="1"/>
        <v>98</v>
      </c>
      <c r="BK25" s="46">
        <f t="shared" si="2"/>
        <v>0</v>
      </c>
      <c r="BL25" s="46">
        <f t="shared" si="3"/>
        <v>68.86</v>
      </c>
      <c r="BM25" s="46">
        <f t="shared" si="4"/>
        <v>0</v>
      </c>
      <c r="BN25" s="46">
        <f t="shared" si="5"/>
        <v>39.81</v>
      </c>
      <c r="BO25" s="46">
        <f t="shared" si="6"/>
        <v>0</v>
      </c>
      <c r="BP25" s="46">
        <f t="shared" si="7"/>
        <v>199</v>
      </c>
      <c r="BQ25" s="46">
        <f t="shared" si="8"/>
        <v>0</v>
      </c>
      <c r="BR25" s="46">
        <f t="shared" si="9"/>
        <v>0</v>
      </c>
      <c r="BS25" s="46">
        <f t="shared" si="10"/>
        <v>0</v>
      </c>
      <c r="BT25" s="46">
        <f t="shared" si="11"/>
        <v>199</v>
      </c>
      <c r="BU25" s="46">
        <f t="shared" si="12"/>
        <v>199</v>
      </c>
      <c r="BV25" s="46">
        <f t="shared" si="13"/>
        <v>0</v>
      </c>
      <c r="BW25" s="46">
        <f t="shared" si="14"/>
        <v>0</v>
      </c>
      <c r="BX25" s="46">
        <f t="shared" si="15"/>
        <v>0</v>
      </c>
      <c r="BY25" s="46">
        <f t="shared" si="16"/>
        <v>199</v>
      </c>
      <c r="BZ25" s="46">
        <f t="shared" si="17"/>
        <v>0</v>
      </c>
      <c r="CA25" s="46">
        <f t="shared" si="18"/>
        <v>0</v>
      </c>
      <c r="CB25" s="46">
        <f t="shared" si="19"/>
        <v>0</v>
      </c>
      <c r="CC25" s="46">
        <f t="shared" si="20"/>
        <v>0</v>
      </c>
      <c r="CD25" s="46">
        <f t="shared" si="21"/>
        <v>0</v>
      </c>
      <c r="CE25" s="46">
        <f t="shared" si="22"/>
        <v>0</v>
      </c>
      <c r="CF25" s="46">
        <f t="shared" si="23"/>
        <v>0</v>
      </c>
      <c r="CG25" s="46">
        <f t="shared" si="24"/>
        <v>0</v>
      </c>
      <c r="CH25" s="46">
        <f t="shared" si="25"/>
        <v>0</v>
      </c>
      <c r="CI25" s="46">
        <f t="shared" si="26"/>
        <v>0</v>
      </c>
      <c r="CJ25" s="46">
        <f t="shared" si="27"/>
        <v>0</v>
      </c>
      <c r="CK25" s="46">
        <f t="shared" si="28"/>
        <v>0</v>
      </c>
      <c r="CL25" s="46">
        <f t="shared" si="29"/>
        <v>0</v>
      </c>
      <c r="CM25" s="46">
        <f t="shared" si="30"/>
        <v>0</v>
      </c>
      <c r="CN25" s="46">
        <f t="shared" si="31"/>
        <v>0</v>
      </c>
    </row>
    <row r="26" spans="1:92" x14ac:dyDescent="0.2">
      <c r="A26" s="8">
        <v>18</v>
      </c>
      <c r="B26" s="8" t="s">
        <v>261</v>
      </c>
      <c r="C26" s="8" t="s">
        <v>349</v>
      </c>
      <c r="D26" s="8" t="s">
        <v>262</v>
      </c>
      <c r="E26" s="8" t="s">
        <v>356</v>
      </c>
      <c r="F26" s="8" t="s">
        <v>174</v>
      </c>
      <c r="G26" s="97">
        <v>0</v>
      </c>
      <c r="H26" s="93">
        <v>62.48</v>
      </c>
      <c r="J26" s="103">
        <v>4</v>
      </c>
      <c r="K26" s="94">
        <v>35.04</v>
      </c>
      <c r="M26" s="72">
        <v>10</v>
      </c>
      <c r="N26" s="72">
        <v>10</v>
      </c>
      <c r="V26" s="73">
        <v>99</v>
      </c>
      <c r="AD26" s="72">
        <v>99</v>
      </c>
      <c r="BC26" s="14">
        <f t="shared" si="0"/>
        <v>208</v>
      </c>
      <c r="BD26" s="28">
        <f>IF($O$4&gt;0,(LARGE(($N26,$V26,$AD26,$AL26,$AT26,$BB26),1)),"0")</f>
        <v>99</v>
      </c>
      <c r="BE26" s="28">
        <f t="shared" si="1"/>
        <v>109</v>
      </c>
      <c r="BK26" s="46">
        <f t="shared" si="2"/>
        <v>0</v>
      </c>
      <c r="BL26" s="46">
        <f t="shared" si="3"/>
        <v>62.48</v>
      </c>
      <c r="BM26" s="46">
        <f t="shared" si="4"/>
        <v>4</v>
      </c>
      <c r="BN26" s="46">
        <f t="shared" si="5"/>
        <v>35.04</v>
      </c>
      <c r="BO26" s="46">
        <f t="shared" si="6"/>
        <v>4</v>
      </c>
      <c r="BP26" s="46">
        <f t="shared" si="7"/>
        <v>0</v>
      </c>
      <c r="BQ26" s="46">
        <f t="shared" si="8"/>
        <v>0</v>
      </c>
      <c r="BR26" s="46">
        <f t="shared" si="9"/>
        <v>0</v>
      </c>
      <c r="BS26" s="46">
        <f t="shared" si="10"/>
        <v>0</v>
      </c>
      <c r="BT26" s="46">
        <f t="shared" si="11"/>
        <v>0</v>
      </c>
      <c r="BU26" s="46">
        <f t="shared" si="12"/>
        <v>0</v>
      </c>
      <c r="BV26" s="46">
        <f t="shared" si="13"/>
        <v>0</v>
      </c>
      <c r="BW26" s="46">
        <f t="shared" si="14"/>
        <v>0</v>
      </c>
      <c r="BX26" s="46">
        <f t="shared" si="15"/>
        <v>0</v>
      </c>
      <c r="BY26" s="46">
        <f t="shared" si="16"/>
        <v>0</v>
      </c>
      <c r="BZ26" s="46">
        <f t="shared" si="17"/>
        <v>0</v>
      </c>
      <c r="CA26" s="46">
        <f t="shared" si="18"/>
        <v>0</v>
      </c>
      <c r="CB26" s="46">
        <f t="shared" si="19"/>
        <v>0</v>
      </c>
      <c r="CC26" s="46">
        <f t="shared" si="20"/>
        <v>0</v>
      </c>
      <c r="CD26" s="46">
        <f t="shared" si="21"/>
        <v>0</v>
      </c>
      <c r="CE26" s="46">
        <f t="shared" si="22"/>
        <v>0</v>
      </c>
      <c r="CF26" s="46">
        <f t="shared" si="23"/>
        <v>0</v>
      </c>
      <c r="CG26" s="46">
        <f t="shared" si="24"/>
        <v>0</v>
      </c>
      <c r="CH26" s="46">
        <f t="shared" si="25"/>
        <v>0</v>
      </c>
      <c r="CI26" s="46">
        <f t="shared" si="26"/>
        <v>0</v>
      </c>
      <c r="CJ26" s="46">
        <f t="shared" si="27"/>
        <v>0</v>
      </c>
      <c r="CK26" s="46">
        <f t="shared" si="28"/>
        <v>0</v>
      </c>
      <c r="CL26" s="46">
        <f t="shared" si="29"/>
        <v>0</v>
      </c>
      <c r="CM26" s="46">
        <f t="shared" si="30"/>
        <v>0</v>
      </c>
      <c r="CN26" s="46">
        <f t="shared" si="31"/>
        <v>0</v>
      </c>
    </row>
    <row r="27" spans="1:92" x14ac:dyDescent="0.2">
      <c r="A27" s="8">
        <v>19</v>
      </c>
      <c r="B27" s="8" t="s">
        <v>271</v>
      </c>
      <c r="C27" s="8" t="s">
        <v>369</v>
      </c>
      <c r="D27" s="8" t="s">
        <v>272</v>
      </c>
      <c r="E27" s="8" t="s">
        <v>356</v>
      </c>
      <c r="F27" s="8" t="s">
        <v>174</v>
      </c>
      <c r="G27" s="97">
        <v>4</v>
      </c>
      <c r="H27" s="93">
        <v>69.150000000000006</v>
      </c>
      <c r="M27" s="72">
        <v>15</v>
      </c>
      <c r="N27" s="72">
        <v>15</v>
      </c>
      <c r="V27" s="73">
        <v>99</v>
      </c>
      <c r="AD27" s="72">
        <v>99</v>
      </c>
      <c r="BC27" s="14">
        <f t="shared" si="0"/>
        <v>213</v>
      </c>
      <c r="BD27" s="28">
        <f>IF($O$4&gt;0,(LARGE(($N27,$V27,$AD27,$AL27,$AT27,$BB27),1)),"0")</f>
        <v>99</v>
      </c>
      <c r="BE27" s="28">
        <f t="shared" si="1"/>
        <v>114</v>
      </c>
      <c r="BK27" s="46">
        <f t="shared" si="2"/>
        <v>4</v>
      </c>
      <c r="BL27" s="46">
        <f t="shared" si="3"/>
        <v>69.150000000000006</v>
      </c>
      <c r="BM27" s="46">
        <f t="shared" si="4"/>
        <v>0</v>
      </c>
      <c r="BN27" s="46">
        <f t="shared" si="5"/>
        <v>0</v>
      </c>
      <c r="BO27" s="46">
        <f t="shared" si="6"/>
        <v>4</v>
      </c>
      <c r="BP27" s="46">
        <f t="shared" si="7"/>
        <v>0</v>
      </c>
      <c r="BQ27" s="46">
        <f t="shared" si="8"/>
        <v>0</v>
      </c>
      <c r="BR27" s="46">
        <f t="shared" si="9"/>
        <v>0</v>
      </c>
      <c r="BS27" s="46">
        <f t="shared" si="10"/>
        <v>0</v>
      </c>
      <c r="BT27" s="46">
        <f t="shared" si="11"/>
        <v>0</v>
      </c>
      <c r="BU27" s="46">
        <f t="shared" si="12"/>
        <v>0</v>
      </c>
      <c r="BV27" s="46">
        <f t="shared" si="13"/>
        <v>0</v>
      </c>
      <c r="BW27" s="46">
        <f t="shared" si="14"/>
        <v>0</v>
      </c>
      <c r="BX27" s="46">
        <f t="shared" si="15"/>
        <v>0</v>
      </c>
      <c r="BY27" s="46">
        <f t="shared" si="16"/>
        <v>0</v>
      </c>
      <c r="BZ27" s="46">
        <f t="shared" si="17"/>
        <v>0</v>
      </c>
      <c r="CA27" s="46">
        <f t="shared" si="18"/>
        <v>0</v>
      </c>
      <c r="CB27" s="46">
        <f t="shared" si="19"/>
        <v>0</v>
      </c>
      <c r="CC27" s="46">
        <f t="shared" si="20"/>
        <v>0</v>
      </c>
      <c r="CD27" s="46">
        <f t="shared" si="21"/>
        <v>0</v>
      </c>
      <c r="CE27" s="46">
        <f t="shared" si="22"/>
        <v>0</v>
      </c>
      <c r="CF27" s="46">
        <f t="shared" si="23"/>
        <v>0</v>
      </c>
      <c r="CG27" s="46">
        <f t="shared" si="24"/>
        <v>0</v>
      </c>
      <c r="CH27" s="46">
        <f t="shared" si="25"/>
        <v>0</v>
      </c>
      <c r="CI27" s="46">
        <f t="shared" si="26"/>
        <v>0</v>
      </c>
      <c r="CJ27" s="46">
        <f t="shared" si="27"/>
        <v>0</v>
      </c>
      <c r="CK27" s="46">
        <f t="shared" si="28"/>
        <v>0</v>
      </c>
      <c r="CL27" s="46">
        <f t="shared" si="29"/>
        <v>0</v>
      </c>
      <c r="CM27" s="46">
        <f t="shared" si="30"/>
        <v>0</v>
      </c>
      <c r="CN27" s="46">
        <f t="shared" si="31"/>
        <v>0</v>
      </c>
    </row>
    <row r="28" spans="1:92" x14ac:dyDescent="0.2">
      <c r="A28" s="8">
        <v>20</v>
      </c>
      <c r="B28" s="8" t="s">
        <v>394</v>
      </c>
      <c r="C28" s="8" t="s">
        <v>427</v>
      </c>
      <c r="D28" s="8" t="s">
        <v>395</v>
      </c>
      <c r="E28" s="8" t="s">
        <v>362</v>
      </c>
      <c r="F28" s="8" t="s">
        <v>165</v>
      </c>
      <c r="N28" s="72">
        <v>99</v>
      </c>
      <c r="O28" s="106" t="s">
        <v>177</v>
      </c>
      <c r="V28" s="73">
        <v>90</v>
      </c>
      <c r="AD28" s="72">
        <v>99</v>
      </c>
      <c r="BC28" s="14">
        <f t="shared" si="0"/>
        <v>288</v>
      </c>
      <c r="BD28" s="28">
        <f>IF($O$4&gt;0,(LARGE(($N28,$V28,$AD28,$AL28,$AT28,$BB28),1)),"0")</f>
        <v>99</v>
      </c>
      <c r="BE28" s="28">
        <f t="shared" si="1"/>
        <v>189</v>
      </c>
      <c r="BK28" s="46">
        <f t="shared" si="2"/>
        <v>0</v>
      </c>
      <c r="BL28" s="46">
        <f t="shared" si="3"/>
        <v>0</v>
      </c>
      <c r="BM28" s="46">
        <f t="shared" si="4"/>
        <v>0</v>
      </c>
      <c r="BN28" s="46">
        <f t="shared" si="5"/>
        <v>0</v>
      </c>
      <c r="BO28" s="46">
        <f t="shared" si="6"/>
        <v>0</v>
      </c>
      <c r="BP28" s="46">
        <f t="shared" si="7"/>
        <v>199</v>
      </c>
      <c r="BQ28" s="46">
        <f t="shared" si="8"/>
        <v>0</v>
      </c>
      <c r="BR28" s="46">
        <f t="shared" si="9"/>
        <v>0</v>
      </c>
      <c r="BS28" s="46">
        <f t="shared" si="10"/>
        <v>0</v>
      </c>
      <c r="BT28" s="46">
        <f t="shared" si="11"/>
        <v>199</v>
      </c>
      <c r="BU28" s="46">
        <f t="shared" si="12"/>
        <v>0</v>
      </c>
      <c r="BV28" s="46">
        <f t="shared" si="13"/>
        <v>0</v>
      </c>
      <c r="BW28" s="46">
        <f t="shared" si="14"/>
        <v>0</v>
      </c>
      <c r="BX28" s="46">
        <f t="shared" si="15"/>
        <v>0</v>
      </c>
      <c r="BY28" s="46">
        <f t="shared" si="16"/>
        <v>0</v>
      </c>
      <c r="BZ28" s="46">
        <f t="shared" si="17"/>
        <v>0</v>
      </c>
      <c r="CA28" s="46">
        <f t="shared" si="18"/>
        <v>0</v>
      </c>
      <c r="CB28" s="46">
        <f t="shared" si="19"/>
        <v>0</v>
      </c>
      <c r="CC28" s="46">
        <f t="shared" si="20"/>
        <v>0</v>
      </c>
      <c r="CD28" s="46">
        <f t="shared" si="21"/>
        <v>0</v>
      </c>
      <c r="CE28" s="46">
        <f t="shared" si="22"/>
        <v>0</v>
      </c>
      <c r="CF28" s="46">
        <f t="shared" si="23"/>
        <v>0</v>
      </c>
      <c r="CG28" s="46">
        <f t="shared" si="24"/>
        <v>0</v>
      </c>
      <c r="CH28" s="46">
        <f t="shared" si="25"/>
        <v>0</v>
      </c>
      <c r="CI28" s="46">
        <f t="shared" si="26"/>
        <v>0</v>
      </c>
      <c r="CJ28" s="46">
        <f t="shared" si="27"/>
        <v>0</v>
      </c>
      <c r="CK28" s="46">
        <f t="shared" si="28"/>
        <v>0</v>
      </c>
      <c r="CL28" s="46">
        <f t="shared" si="29"/>
        <v>0</v>
      </c>
      <c r="CM28" s="46">
        <f t="shared" si="30"/>
        <v>0</v>
      </c>
      <c r="CN28" s="46">
        <f t="shared" si="31"/>
        <v>0</v>
      </c>
    </row>
    <row r="29" spans="1:92" x14ac:dyDescent="0.2">
      <c r="A29" s="8">
        <v>21</v>
      </c>
      <c r="B29" s="8" t="s">
        <v>267</v>
      </c>
      <c r="C29" s="8" t="s">
        <v>367</v>
      </c>
      <c r="D29" s="8" t="s">
        <v>268</v>
      </c>
      <c r="E29" s="8" t="s">
        <v>356</v>
      </c>
      <c r="F29" s="8" t="s">
        <v>148</v>
      </c>
      <c r="G29" s="97">
        <v>4</v>
      </c>
      <c r="H29" s="93">
        <v>58.73</v>
      </c>
      <c r="M29" s="72">
        <v>13</v>
      </c>
      <c r="N29" s="72">
        <v>99</v>
      </c>
      <c r="O29" s="106">
        <v>4</v>
      </c>
      <c r="P29" s="95">
        <v>64.75</v>
      </c>
      <c r="U29" s="73">
        <v>14</v>
      </c>
      <c r="V29" s="73">
        <v>99</v>
      </c>
      <c r="W29" s="97">
        <v>0</v>
      </c>
      <c r="X29" s="94">
        <v>72.27</v>
      </c>
      <c r="Z29" s="97">
        <v>0</v>
      </c>
      <c r="AA29" s="94">
        <v>26.8</v>
      </c>
      <c r="AC29" s="72">
        <v>1</v>
      </c>
      <c r="AD29" s="72">
        <v>99</v>
      </c>
      <c r="BC29" s="14">
        <f t="shared" si="0"/>
        <v>297</v>
      </c>
      <c r="BD29" s="28">
        <f>IF($O$4&gt;0,(LARGE(($N29,$V29,$AD29,$AL29,$AT29,$BB29),1)),"0")</f>
        <v>99</v>
      </c>
      <c r="BE29" s="28">
        <f t="shared" si="1"/>
        <v>198</v>
      </c>
      <c r="BI29" s="114" t="s">
        <v>440</v>
      </c>
      <c r="BK29" s="46">
        <f t="shared" si="2"/>
        <v>4</v>
      </c>
      <c r="BL29" s="46">
        <f t="shared" si="3"/>
        <v>58.73</v>
      </c>
      <c r="BM29" s="46">
        <f t="shared" si="4"/>
        <v>0</v>
      </c>
      <c r="BN29" s="46">
        <f t="shared" si="5"/>
        <v>0</v>
      </c>
      <c r="BO29" s="46">
        <f t="shared" si="6"/>
        <v>4</v>
      </c>
      <c r="BP29" s="46">
        <f t="shared" si="7"/>
        <v>4</v>
      </c>
      <c r="BQ29" s="46">
        <f t="shared" si="8"/>
        <v>64.75</v>
      </c>
      <c r="BR29" s="46">
        <f t="shared" si="9"/>
        <v>0</v>
      </c>
      <c r="BS29" s="46">
        <f t="shared" si="10"/>
        <v>0</v>
      </c>
      <c r="BT29" s="46">
        <f t="shared" si="11"/>
        <v>4</v>
      </c>
      <c r="BU29" s="46">
        <f t="shared" si="12"/>
        <v>0</v>
      </c>
      <c r="BV29" s="46">
        <f t="shared" si="13"/>
        <v>72.27</v>
      </c>
      <c r="BW29" s="46">
        <f t="shared" si="14"/>
        <v>0</v>
      </c>
      <c r="BX29" s="46">
        <f t="shared" si="15"/>
        <v>26.8</v>
      </c>
      <c r="BY29" s="46">
        <f t="shared" si="16"/>
        <v>0</v>
      </c>
      <c r="BZ29" s="46">
        <f t="shared" si="17"/>
        <v>0</v>
      </c>
      <c r="CA29" s="46">
        <f t="shared" si="18"/>
        <v>0</v>
      </c>
      <c r="CB29" s="46">
        <f t="shared" si="19"/>
        <v>0</v>
      </c>
      <c r="CC29" s="46">
        <f t="shared" si="20"/>
        <v>0</v>
      </c>
      <c r="CD29" s="46">
        <f t="shared" si="21"/>
        <v>0</v>
      </c>
      <c r="CE29" s="46">
        <f t="shared" si="22"/>
        <v>0</v>
      </c>
      <c r="CF29" s="46">
        <f t="shared" si="23"/>
        <v>0</v>
      </c>
      <c r="CG29" s="46">
        <f t="shared" si="24"/>
        <v>0</v>
      </c>
      <c r="CH29" s="46">
        <f t="shared" si="25"/>
        <v>0</v>
      </c>
      <c r="CI29" s="46">
        <f t="shared" si="26"/>
        <v>0</v>
      </c>
      <c r="CJ29" s="46">
        <f t="shared" si="27"/>
        <v>0</v>
      </c>
      <c r="CK29" s="46">
        <f t="shared" si="28"/>
        <v>0</v>
      </c>
      <c r="CL29" s="46">
        <f t="shared" si="29"/>
        <v>0</v>
      </c>
      <c r="CM29" s="46">
        <f t="shared" si="30"/>
        <v>0</v>
      </c>
      <c r="CN29" s="46">
        <f t="shared" si="31"/>
        <v>0</v>
      </c>
    </row>
    <row r="30" spans="1:92" x14ac:dyDescent="0.2">
      <c r="A30" s="8">
        <v>21</v>
      </c>
      <c r="B30" s="8" t="s">
        <v>207</v>
      </c>
      <c r="C30" s="8" t="s">
        <v>458</v>
      </c>
      <c r="D30" s="8" t="s">
        <v>208</v>
      </c>
      <c r="E30" s="8" t="s">
        <v>356</v>
      </c>
      <c r="F30" s="8" t="s">
        <v>148</v>
      </c>
      <c r="N30" s="72">
        <v>99</v>
      </c>
      <c r="V30" s="73">
        <v>99</v>
      </c>
      <c r="W30" s="97">
        <v>0</v>
      </c>
      <c r="X30" s="94">
        <v>72.64</v>
      </c>
      <c r="Z30" s="97">
        <v>0</v>
      </c>
      <c r="AA30" s="94">
        <v>29.23</v>
      </c>
      <c r="AC30" s="72">
        <v>5</v>
      </c>
      <c r="AD30" s="72">
        <v>99</v>
      </c>
      <c r="BC30" s="14">
        <f t="shared" si="0"/>
        <v>297</v>
      </c>
      <c r="BD30" s="28">
        <f>IF($O$4&gt;0,(LARGE(($N30,$V30,$AD30,$AL30,$AT30,$BB30),1)),"0")</f>
        <v>99</v>
      </c>
      <c r="BE30" s="28">
        <f t="shared" si="1"/>
        <v>198</v>
      </c>
      <c r="BI30" s="8" t="s">
        <v>440</v>
      </c>
      <c r="BK30" s="46">
        <f t="shared" si="2"/>
        <v>0</v>
      </c>
      <c r="BL30" s="46">
        <f t="shared" si="3"/>
        <v>0</v>
      </c>
      <c r="BM30" s="46">
        <f t="shared" si="4"/>
        <v>0</v>
      </c>
      <c r="BN30" s="46">
        <f t="shared" si="5"/>
        <v>0</v>
      </c>
      <c r="BO30" s="46">
        <f t="shared" si="6"/>
        <v>0</v>
      </c>
      <c r="BP30" s="46">
        <f t="shared" si="7"/>
        <v>0</v>
      </c>
      <c r="BQ30" s="46">
        <f t="shared" si="8"/>
        <v>0</v>
      </c>
      <c r="BR30" s="46">
        <f t="shared" si="9"/>
        <v>0</v>
      </c>
      <c r="BS30" s="46">
        <f t="shared" si="10"/>
        <v>0</v>
      </c>
      <c r="BT30" s="46">
        <f t="shared" si="11"/>
        <v>0</v>
      </c>
      <c r="BU30" s="46">
        <f t="shared" si="12"/>
        <v>0</v>
      </c>
      <c r="BV30" s="46">
        <f t="shared" si="13"/>
        <v>72.64</v>
      </c>
      <c r="BW30" s="46">
        <f t="shared" si="14"/>
        <v>0</v>
      </c>
      <c r="BX30" s="46">
        <f t="shared" si="15"/>
        <v>29.23</v>
      </c>
      <c r="BY30" s="46">
        <f t="shared" si="16"/>
        <v>0</v>
      </c>
      <c r="BZ30" s="46">
        <f t="shared" si="17"/>
        <v>0</v>
      </c>
      <c r="CA30" s="46">
        <f t="shared" si="18"/>
        <v>0</v>
      </c>
      <c r="CB30" s="46">
        <f t="shared" si="19"/>
        <v>0</v>
      </c>
      <c r="CC30" s="46">
        <f t="shared" si="20"/>
        <v>0</v>
      </c>
      <c r="CD30" s="46">
        <f t="shared" si="21"/>
        <v>0</v>
      </c>
      <c r="CE30" s="46">
        <f t="shared" si="22"/>
        <v>0</v>
      </c>
      <c r="CF30" s="46">
        <f t="shared" si="23"/>
        <v>0</v>
      </c>
      <c r="CG30" s="46">
        <f t="shared" si="24"/>
        <v>0</v>
      </c>
      <c r="CH30" s="46">
        <f t="shared" si="25"/>
        <v>0</v>
      </c>
      <c r="CI30" s="46">
        <f t="shared" si="26"/>
        <v>0</v>
      </c>
      <c r="CJ30" s="46">
        <f t="shared" si="27"/>
        <v>0</v>
      </c>
      <c r="CK30" s="46">
        <f t="shared" si="28"/>
        <v>0</v>
      </c>
      <c r="CL30" s="46">
        <f t="shared" si="29"/>
        <v>0</v>
      </c>
      <c r="CM30" s="46">
        <f t="shared" si="30"/>
        <v>0</v>
      </c>
      <c r="CN30" s="46">
        <f t="shared" si="31"/>
        <v>0</v>
      </c>
    </row>
    <row r="31" spans="1:92" x14ac:dyDescent="0.2">
      <c r="A31" s="8">
        <v>21</v>
      </c>
      <c r="B31" s="8" t="s">
        <v>410</v>
      </c>
      <c r="C31" s="8" t="s">
        <v>431</v>
      </c>
      <c r="D31" s="8" t="s">
        <v>411</v>
      </c>
      <c r="E31" s="8" t="s">
        <v>356</v>
      </c>
      <c r="F31" s="8" t="s">
        <v>148</v>
      </c>
      <c r="N31" s="72">
        <v>99</v>
      </c>
      <c r="O31" s="106">
        <v>0</v>
      </c>
      <c r="P31" s="95">
        <v>64.3</v>
      </c>
      <c r="R31" s="106">
        <v>0</v>
      </c>
      <c r="S31" s="95">
        <v>38.479999999999997</v>
      </c>
      <c r="U31" s="73">
        <v>3</v>
      </c>
      <c r="V31" s="73">
        <v>99</v>
      </c>
      <c r="W31" s="97">
        <v>0</v>
      </c>
      <c r="X31" s="94">
        <v>67.91</v>
      </c>
      <c r="Z31" s="97">
        <v>0</v>
      </c>
      <c r="AA31" s="94">
        <v>30.09</v>
      </c>
      <c r="AC31" s="72">
        <v>7</v>
      </c>
      <c r="AD31" s="72">
        <v>99</v>
      </c>
      <c r="BC31" s="14">
        <f t="shared" si="0"/>
        <v>297</v>
      </c>
      <c r="BD31" s="28">
        <f>IF($O$4&gt;0,(LARGE(($N31,$V31,$AD31,$AL31,$AT31,$BB31),1)),"0")</f>
        <v>99</v>
      </c>
      <c r="BE31" s="28">
        <f t="shared" si="1"/>
        <v>198</v>
      </c>
      <c r="BI31" s="114" t="s">
        <v>440</v>
      </c>
      <c r="BK31" s="46">
        <f t="shared" si="2"/>
        <v>0</v>
      </c>
      <c r="BL31" s="46">
        <f t="shared" si="3"/>
        <v>0</v>
      </c>
      <c r="BM31" s="46">
        <f t="shared" si="4"/>
        <v>0</v>
      </c>
      <c r="BN31" s="46">
        <f t="shared" si="5"/>
        <v>0</v>
      </c>
      <c r="BO31" s="46">
        <f t="shared" si="6"/>
        <v>0</v>
      </c>
      <c r="BP31" s="46">
        <f t="shared" si="7"/>
        <v>0</v>
      </c>
      <c r="BQ31" s="46">
        <f t="shared" si="8"/>
        <v>64.3</v>
      </c>
      <c r="BR31" s="46">
        <f t="shared" si="9"/>
        <v>0</v>
      </c>
      <c r="BS31" s="46">
        <f t="shared" si="10"/>
        <v>38.479999999999997</v>
      </c>
      <c r="BT31" s="46">
        <f t="shared" si="11"/>
        <v>0</v>
      </c>
      <c r="BU31" s="46">
        <f t="shared" si="12"/>
        <v>0</v>
      </c>
      <c r="BV31" s="46">
        <f t="shared" si="13"/>
        <v>67.91</v>
      </c>
      <c r="BW31" s="46">
        <f t="shared" si="14"/>
        <v>0</v>
      </c>
      <c r="BX31" s="46">
        <f t="shared" si="15"/>
        <v>30.09</v>
      </c>
      <c r="BY31" s="46">
        <f t="shared" si="16"/>
        <v>0</v>
      </c>
      <c r="BZ31" s="46">
        <f t="shared" si="17"/>
        <v>0</v>
      </c>
      <c r="CA31" s="46">
        <f t="shared" si="18"/>
        <v>0</v>
      </c>
      <c r="CB31" s="46">
        <f t="shared" si="19"/>
        <v>0</v>
      </c>
      <c r="CC31" s="46">
        <f t="shared" si="20"/>
        <v>0</v>
      </c>
      <c r="CD31" s="46">
        <f t="shared" si="21"/>
        <v>0</v>
      </c>
      <c r="CE31" s="46">
        <f t="shared" si="22"/>
        <v>0</v>
      </c>
      <c r="CF31" s="46">
        <f t="shared" si="23"/>
        <v>0</v>
      </c>
      <c r="CG31" s="46">
        <f t="shared" si="24"/>
        <v>0</v>
      </c>
      <c r="CH31" s="46">
        <f t="shared" si="25"/>
        <v>0</v>
      </c>
      <c r="CI31" s="46">
        <f t="shared" si="26"/>
        <v>0</v>
      </c>
      <c r="CJ31" s="46">
        <f t="shared" si="27"/>
        <v>0</v>
      </c>
      <c r="CK31" s="46">
        <f t="shared" si="28"/>
        <v>0</v>
      </c>
      <c r="CL31" s="46">
        <f t="shared" si="29"/>
        <v>0</v>
      </c>
      <c r="CM31" s="46">
        <f t="shared" si="30"/>
        <v>0</v>
      </c>
      <c r="CN31" s="46">
        <f t="shared" si="31"/>
        <v>0</v>
      </c>
    </row>
    <row r="32" spans="1:92" x14ac:dyDescent="0.2">
      <c r="A32" s="8">
        <v>21</v>
      </c>
      <c r="B32" s="8" t="s">
        <v>293</v>
      </c>
      <c r="C32" s="8" t="s">
        <v>381</v>
      </c>
      <c r="D32" s="8" t="s">
        <v>294</v>
      </c>
      <c r="E32" s="8" t="s">
        <v>378</v>
      </c>
      <c r="F32" s="8" t="s">
        <v>174</v>
      </c>
      <c r="N32" s="72">
        <v>99</v>
      </c>
      <c r="V32" s="73">
        <v>99</v>
      </c>
      <c r="W32" s="97">
        <v>0</v>
      </c>
      <c r="X32" s="94">
        <v>67.930000000000007</v>
      </c>
      <c r="Z32" s="97">
        <v>0</v>
      </c>
      <c r="AA32" s="94">
        <v>30.57</v>
      </c>
      <c r="AC32" s="72">
        <v>8</v>
      </c>
      <c r="AD32" s="72">
        <v>99</v>
      </c>
      <c r="BC32" s="14">
        <f t="shared" si="0"/>
        <v>297</v>
      </c>
      <c r="BD32" s="28">
        <f>IF($O$4&gt;0,(LARGE(($N32,$V32,$AD32,$AL32,$AT32,$BB32),1)),"0")</f>
        <v>99</v>
      </c>
      <c r="BE32" s="28">
        <f t="shared" si="1"/>
        <v>198</v>
      </c>
      <c r="BI32" s="8" t="s">
        <v>440</v>
      </c>
      <c r="BK32" s="46">
        <f t="shared" si="2"/>
        <v>0</v>
      </c>
      <c r="BL32" s="46">
        <f t="shared" si="3"/>
        <v>0</v>
      </c>
      <c r="BM32" s="46">
        <f t="shared" si="4"/>
        <v>0</v>
      </c>
      <c r="BN32" s="46">
        <f t="shared" si="5"/>
        <v>0</v>
      </c>
      <c r="BO32" s="46">
        <f t="shared" si="6"/>
        <v>0</v>
      </c>
      <c r="BP32" s="46">
        <f t="shared" si="7"/>
        <v>0</v>
      </c>
      <c r="BQ32" s="46">
        <f t="shared" si="8"/>
        <v>0</v>
      </c>
      <c r="BR32" s="46">
        <f t="shared" si="9"/>
        <v>0</v>
      </c>
      <c r="BS32" s="46">
        <f t="shared" si="10"/>
        <v>0</v>
      </c>
      <c r="BT32" s="46">
        <f t="shared" si="11"/>
        <v>0</v>
      </c>
      <c r="BU32" s="46">
        <f t="shared" si="12"/>
        <v>0</v>
      </c>
      <c r="BV32" s="46">
        <f t="shared" si="13"/>
        <v>67.930000000000007</v>
      </c>
      <c r="BW32" s="46">
        <f t="shared" si="14"/>
        <v>0</v>
      </c>
      <c r="BX32" s="46">
        <f t="shared" si="15"/>
        <v>30.57</v>
      </c>
      <c r="BY32" s="46">
        <f t="shared" si="16"/>
        <v>0</v>
      </c>
      <c r="BZ32" s="46">
        <f t="shared" si="17"/>
        <v>0</v>
      </c>
      <c r="CA32" s="46">
        <f t="shared" si="18"/>
        <v>0</v>
      </c>
      <c r="CB32" s="46">
        <f t="shared" si="19"/>
        <v>0</v>
      </c>
      <c r="CC32" s="46">
        <f t="shared" si="20"/>
        <v>0</v>
      </c>
      <c r="CD32" s="46">
        <f t="shared" si="21"/>
        <v>0</v>
      </c>
      <c r="CE32" s="46">
        <f t="shared" si="22"/>
        <v>0</v>
      </c>
      <c r="CF32" s="46">
        <f t="shared" si="23"/>
        <v>0</v>
      </c>
      <c r="CG32" s="46">
        <f t="shared" si="24"/>
        <v>0</v>
      </c>
      <c r="CH32" s="46">
        <f t="shared" si="25"/>
        <v>0</v>
      </c>
      <c r="CI32" s="46">
        <f t="shared" si="26"/>
        <v>0</v>
      </c>
      <c r="CJ32" s="46">
        <f t="shared" si="27"/>
        <v>0</v>
      </c>
      <c r="CK32" s="46">
        <f t="shared" si="28"/>
        <v>0</v>
      </c>
      <c r="CL32" s="46">
        <f t="shared" si="29"/>
        <v>0</v>
      </c>
      <c r="CM32" s="46">
        <f t="shared" si="30"/>
        <v>0</v>
      </c>
      <c r="CN32" s="46">
        <f t="shared" si="31"/>
        <v>0</v>
      </c>
    </row>
    <row r="33" spans="1:92" x14ac:dyDescent="0.2">
      <c r="A33" s="8">
        <v>21</v>
      </c>
      <c r="B33" s="8" t="s">
        <v>279</v>
      </c>
      <c r="C33" s="8" t="s">
        <v>373</v>
      </c>
      <c r="D33" s="8" t="s">
        <v>280</v>
      </c>
      <c r="E33" s="8" t="s">
        <v>356</v>
      </c>
      <c r="F33" s="8" t="s">
        <v>148</v>
      </c>
      <c r="G33" s="97">
        <v>8</v>
      </c>
      <c r="H33" s="93">
        <v>68.14</v>
      </c>
      <c r="M33" s="72">
        <v>19</v>
      </c>
      <c r="N33" s="72">
        <v>99</v>
      </c>
      <c r="O33" s="106">
        <v>0</v>
      </c>
      <c r="P33" s="95">
        <v>67.569999999999993</v>
      </c>
      <c r="R33" s="106">
        <v>4</v>
      </c>
      <c r="S33" s="95">
        <v>34.700000000000003</v>
      </c>
      <c r="U33" s="73">
        <v>9</v>
      </c>
      <c r="V33" s="73">
        <v>99</v>
      </c>
      <c r="W33" s="97">
        <v>0</v>
      </c>
      <c r="X33" s="94">
        <v>71.97</v>
      </c>
      <c r="Z33" s="97">
        <v>0</v>
      </c>
      <c r="AA33" s="94">
        <v>31.24</v>
      </c>
      <c r="AC33" s="72">
        <v>9</v>
      </c>
      <c r="AD33" s="72">
        <v>99</v>
      </c>
      <c r="BC33" s="14">
        <f t="shared" si="0"/>
        <v>297</v>
      </c>
      <c r="BD33" s="28">
        <f>IF($O$4&gt;0,(LARGE(($N33,$V33,$AD33,$AL33,$AT33,$BB33),1)),"0")</f>
        <v>99</v>
      </c>
      <c r="BE33" s="28">
        <f t="shared" si="1"/>
        <v>198</v>
      </c>
      <c r="BI33" s="8" t="s">
        <v>440</v>
      </c>
      <c r="BK33" s="46">
        <f t="shared" si="2"/>
        <v>8</v>
      </c>
      <c r="BL33" s="46">
        <f t="shared" si="3"/>
        <v>68.14</v>
      </c>
      <c r="BM33" s="46">
        <f t="shared" si="4"/>
        <v>0</v>
      </c>
      <c r="BN33" s="46">
        <f t="shared" si="5"/>
        <v>0</v>
      </c>
      <c r="BO33" s="46">
        <f t="shared" si="6"/>
        <v>8</v>
      </c>
      <c r="BP33" s="46">
        <f t="shared" si="7"/>
        <v>0</v>
      </c>
      <c r="BQ33" s="46">
        <f t="shared" si="8"/>
        <v>67.569999999999993</v>
      </c>
      <c r="BR33" s="46">
        <f t="shared" si="9"/>
        <v>4</v>
      </c>
      <c r="BS33" s="46">
        <f t="shared" si="10"/>
        <v>34.700000000000003</v>
      </c>
      <c r="BT33" s="46">
        <f t="shared" si="11"/>
        <v>4</v>
      </c>
      <c r="BU33" s="46">
        <f t="shared" si="12"/>
        <v>0</v>
      </c>
      <c r="BV33" s="46">
        <f t="shared" si="13"/>
        <v>71.97</v>
      </c>
      <c r="BW33" s="46">
        <f t="shared" si="14"/>
        <v>0</v>
      </c>
      <c r="BX33" s="46">
        <f t="shared" si="15"/>
        <v>31.24</v>
      </c>
      <c r="BY33" s="46">
        <f t="shared" si="16"/>
        <v>0</v>
      </c>
      <c r="BZ33" s="46">
        <f t="shared" si="17"/>
        <v>0</v>
      </c>
      <c r="CA33" s="46">
        <f t="shared" si="18"/>
        <v>0</v>
      </c>
      <c r="CB33" s="46">
        <f t="shared" si="19"/>
        <v>0</v>
      </c>
      <c r="CC33" s="46">
        <f t="shared" si="20"/>
        <v>0</v>
      </c>
      <c r="CD33" s="46">
        <f t="shared" si="21"/>
        <v>0</v>
      </c>
      <c r="CE33" s="46">
        <f t="shared" si="22"/>
        <v>0</v>
      </c>
      <c r="CF33" s="46">
        <f t="shared" si="23"/>
        <v>0</v>
      </c>
      <c r="CG33" s="46">
        <f t="shared" si="24"/>
        <v>0</v>
      </c>
      <c r="CH33" s="46">
        <f t="shared" si="25"/>
        <v>0</v>
      </c>
      <c r="CI33" s="46">
        <f t="shared" si="26"/>
        <v>0</v>
      </c>
      <c r="CJ33" s="46">
        <f t="shared" si="27"/>
        <v>0</v>
      </c>
      <c r="CK33" s="46">
        <f t="shared" si="28"/>
        <v>0</v>
      </c>
      <c r="CL33" s="46">
        <f t="shared" si="29"/>
        <v>0</v>
      </c>
      <c r="CM33" s="46">
        <f t="shared" si="30"/>
        <v>0</v>
      </c>
      <c r="CN33" s="46">
        <f t="shared" si="31"/>
        <v>0</v>
      </c>
    </row>
    <row r="34" spans="1:92" x14ac:dyDescent="0.2">
      <c r="A34" s="8">
        <v>21</v>
      </c>
      <c r="B34" s="8" t="s">
        <v>259</v>
      </c>
      <c r="C34" s="8" t="s">
        <v>357</v>
      </c>
      <c r="D34" s="8" t="s">
        <v>260</v>
      </c>
      <c r="E34" s="8" t="s">
        <v>356</v>
      </c>
      <c r="F34" s="8" t="s">
        <v>165</v>
      </c>
      <c r="G34" s="97">
        <v>0</v>
      </c>
      <c r="H34" s="93">
        <v>70.17</v>
      </c>
      <c r="J34" s="103">
        <v>0</v>
      </c>
      <c r="K34" s="94">
        <v>39.97</v>
      </c>
      <c r="M34" s="72">
        <v>9</v>
      </c>
      <c r="N34" s="72">
        <v>99</v>
      </c>
      <c r="O34" s="106">
        <v>0</v>
      </c>
      <c r="P34" s="95">
        <v>73.25</v>
      </c>
      <c r="R34" s="106">
        <v>4</v>
      </c>
      <c r="S34" s="95">
        <v>45.31</v>
      </c>
      <c r="U34" s="73">
        <v>12</v>
      </c>
      <c r="V34" s="73">
        <v>99</v>
      </c>
      <c r="W34" s="97">
        <v>0</v>
      </c>
      <c r="X34" s="94">
        <v>78.319999999999993</v>
      </c>
      <c r="Z34" s="97" t="s">
        <v>181</v>
      </c>
      <c r="AC34" s="72">
        <v>15</v>
      </c>
      <c r="AD34" s="72">
        <v>99</v>
      </c>
      <c r="BC34" s="14">
        <f t="shared" si="0"/>
        <v>297</v>
      </c>
      <c r="BD34" s="28">
        <f>IF($O$4&gt;0,(LARGE(($N34,$V34,$AD34,$AL34,$AT34,$BB34),1)),"0")</f>
        <v>99</v>
      </c>
      <c r="BE34" s="28">
        <f t="shared" si="1"/>
        <v>198</v>
      </c>
      <c r="BI34" s="8" t="s">
        <v>440</v>
      </c>
      <c r="BK34" s="46">
        <f t="shared" si="2"/>
        <v>0</v>
      </c>
      <c r="BL34" s="46">
        <f t="shared" si="3"/>
        <v>70.17</v>
      </c>
      <c r="BM34" s="46">
        <f t="shared" si="4"/>
        <v>0</v>
      </c>
      <c r="BN34" s="46">
        <f t="shared" si="5"/>
        <v>39.97</v>
      </c>
      <c r="BO34" s="46">
        <f t="shared" si="6"/>
        <v>0</v>
      </c>
      <c r="BP34" s="46">
        <f t="shared" si="7"/>
        <v>0</v>
      </c>
      <c r="BQ34" s="46">
        <f t="shared" si="8"/>
        <v>73.25</v>
      </c>
      <c r="BR34" s="46">
        <f t="shared" si="9"/>
        <v>4</v>
      </c>
      <c r="BS34" s="46">
        <f t="shared" si="10"/>
        <v>45.31</v>
      </c>
      <c r="BT34" s="46">
        <f t="shared" si="11"/>
        <v>4</v>
      </c>
      <c r="BU34" s="46">
        <f t="shared" si="12"/>
        <v>0</v>
      </c>
      <c r="BV34" s="46">
        <f t="shared" si="13"/>
        <v>78.319999999999993</v>
      </c>
      <c r="BW34" s="46">
        <f t="shared" si="14"/>
        <v>199</v>
      </c>
      <c r="BX34" s="46">
        <f t="shared" si="15"/>
        <v>0</v>
      </c>
      <c r="BY34" s="46">
        <f t="shared" si="16"/>
        <v>199</v>
      </c>
      <c r="BZ34" s="46">
        <f t="shared" si="17"/>
        <v>0</v>
      </c>
      <c r="CA34" s="46">
        <f t="shared" si="18"/>
        <v>0</v>
      </c>
      <c r="CB34" s="46">
        <f t="shared" si="19"/>
        <v>0</v>
      </c>
      <c r="CC34" s="46">
        <f t="shared" si="20"/>
        <v>0</v>
      </c>
      <c r="CD34" s="46">
        <f t="shared" si="21"/>
        <v>0</v>
      </c>
      <c r="CE34" s="46">
        <f t="shared" si="22"/>
        <v>0</v>
      </c>
      <c r="CF34" s="46">
        <f t="shared" si="23"/>
        <v>0</v>
      </c>
      <c r="CG34" s="46">
        <f t="shared" si="24"/>
        <v>0</v>
      </c>
      <c r="CH34" s="46">
        <f t="shared" si="25"/>
        <v>0</v>
      </c>
      <c r="CI34" s="46">
        <f t="shared" si="26"/>
        <v>0</v>
      </c>
      <c r="CJ34" s="46">
        <f t="shared" si="27"/>
        <v>0</v>
      </c>
      <c r="CK34" s="46">
        <f t="shared" si="28"/>
        <v>0</v>
      </c>
      <c r="CL34" s="46">
        <f t="shared" si="29"/>
        <v>0</v>
      </c>
      <c r="CM34" s="46">
        <f t="shared" si="30"/>
        <v>0</v>
      </c>
      <c r="CN34" s="46">
        <f t="shared" si="31"/>
        <v>0</v>
      </c>
    </row>
    <row r="35" spans="1:92" x14ac:dyDescent="0.2">
      <c r="A35" s="8">
        <v>21</v>
      </c>
      <c r="B35" s="8" t="s">
        <v>250</v>
      </c>
      <c r="C35" s="8" t="s">
        <v>360</v>
      </c>
      <c r="D35" s="8" t="s">
        <v>251</v>
      </c>
      <c r="E35" s="8" t="s">
        <v>356</v>
      </c>
      <c r="F35" s="8" t="s">
        <v>174</v>
      </c>
      <c r="G35" s="97">
        <v>0</v>
      </c>
      <c r="H35" s="93">
        <v>62.36</v>
      </c>
      <c r="J35" s="103">
        <v>0</v>
      </c>
      <c r="K35" s="94">
        <v>38.36</v>
      </c>
      <c r="M35" s="72">
        <v>5</v>
      </c>
      <c r="N35" s="72">
        <v>99</v>
      </c>
      <c r="V35" s="73">
        <v>99</v>
      </c>
      <c r="AD35" s="72">
        <v>99</v>
      </c>
      <c r="BC35" s="14">
        <f t="shared" si="0"/>
        <v>297</v>
      </c>
      <c r="BD35" s="28">
        <f>IF($O$4&gt;0,(LARGE(($N35,$V35,$AD35,$AL35,$AT35,$BB35),1)),"0")</f>
        <v>99</v>
      </c>
      <c r="BE35" s="28">
        <f t="shared" si="1"/>
        <v>198</v>
      </c>
      <c r="BI35" s="114" t="s">
        <v>440</v>
      </c>
      <c r="BK35" s="46">
        <f t="shared" si="2"/>
        <v>0</v>
      </c>
      <c r="BL35" s="46">
        <f t="shared" si="3"/>
        <v>62.36</v>
      </c>
      <c r="BM35" s="46">
        <f t="shared" si="4"/>
        <v>0</v>
      </c>
      <c r="BN35" s="46">
        <f t="shared" si="5"/>
        <v>38.36</v>
      </c>
      <c r="BO35" s="46">
        <f t="shared" si="6"/>
        <v>0</v>
      </c>
      <c r="BP35" s="46">
        <f t="shared" si="7"/>
        <v>0</v>
      </c>
      <c r="BQ35" s="46">
        <f t="shared" si="8"/>
        <v>0</v>
      </c>
      <c r="BR35" s="46">
        <f t="shared" si="9"/>
        <v>0</v>
      </c>
      <c r="BS35" s="46">
        <f t="shared" si="10"/>
        <v>0</v>
      </c>
      <c r="BT35" s="46">
        <f t="shared" si="11"/>
        <v>0</v>
      </c>
      <c r="BU35" s="46">
        <f t="shared" si="12"/>
        <v>0</v>
      </c>
      <c r="BV35" s="46">
        <f t="shared" si="13"/>
        <v>0</v>
      </c>
      <c r="BW35" s="46">
        <f t="shared" si="14"/>
        <v>0</v>
      </c>
      <c r="BX35" s="46">
        <f t="shared" si="15"/>
        <v>0</v>
      </c>
      <c r="BY35" s="46">
        <f t="shared" si="16"/>
        <v>0</v>
      </c>
      <c r="BZ35" s="46">
        <f t="shared" si="17"/>
        <v>0</v>
      </c>
      <c r="CA35" s="46">
        <f t="shared" si="18"/>
        <v>0</v>
      </c>
      <c r="CB35" s="46">
        <f t="shared" si="19"/>
        <v>0</v>
      </c>
      <c r="CC35" s="46">
        <f t="shared" si="20"/>
        <v>0</v>
      </c>
      <c r="CD35" s="46">
        <f t="shared" si="21"/>
        <v>0</v>
      </c>
      <c r="CE35" s="46">
        <f t="shared" si="22"/>
        <v>0</v>
      </c>
      <c r="CF35" s="46">
        <f t="shared" si="23"/>
        <v>0</v>
      </c>
      <c r="CG35" s="46">
        <f t="shared" si="24"/>
        <v>0</v>
      </c>
      <c r="CH35" s="46">
        <f t="shared" si="25"/>
        <v>0</v>
      </c>
      <c r="CI35" s="46">
        <f t="shared" si="26"/>
        <v>0</v>
      </c>
      <c r="CJ35" s="46">
        <f t="shared" si="27"/>
        <v>0</v>
      </c>
      <c r="CK35" s="46">
        <f t="shared" si="28"/>
        <v>0</v>
      </c>
      <c r="CL35" s="46">
        <f t="shared" si="29"/>
        <v>0</v>
      </c>
      <c r="CM35" s="46">
        <f t="shared" si="30"/>
        <v>0</v>
      </c>
      <c r="CN35" s="46">
        <f t="shared" si="31"/>
        <v>0</v>
      </c>
    </row>
  </sheetData>
  <sheetProtection sheet="1" objects="1" scenarios="1"/>
  <sortState ref="A9:CN35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65">
      <formula1>"ja,nee"</formula1>
    </dataValidation>
    <dataValidation type="decimal" allowBlank="1" showInputMessage="1" showErrorMessage="1" sqref="H1:H2 K1:K2 P1:P2 S1:S2 X1:X2 AA1:AA2 AI1:AI2 AF1:AF2 AN1:AN2 AQ1:AQ2 AY1:AY2 AV1:AV2 AI9:AI65465 H9:H65465 AA9:AA65465 X9:X65465 P9:P65465 S9:S65465 K9:K65465 AF9:AF65465 AQ9:AQ65465 AN9:AN65465 AY9:AY65465 AV9:AV65465">
      <formula1>0</formula1>
      <formula2>100</formula2>
    </dataValidation>
    <dataValidation type="decimal" allowBlank="1" showInputMessage="1" showErrorMessage="1" sqref="L1:L2 I1:I2 T1:T2 Q1:Q2 AG1:AG2 AB1:AB2 Y1:Y2 AJ1:AJ2 AR1:AR2 AO1:AO2 AW1:AW2 AZ1:AZ2 L9:L65465 Y9:Y65465 T9:T65465 I9:I65465 AB9:AB65465 AG9:AG65465 Q9:Q65465 AJ9:AJ65465 AO9:AO65465 AR9:AR65465 AW9:AW65465 AZ9:AZ65465">
      <formula1>0</formula1>
      <formula2>10</formula2>
    </dataValidation>
    <dataValidation operator="lessThan" allowBlank="1" showInputMessage="1" showErrorMessage="1" sqref="O1:O2 AE1:AE2 AU1:AU2 O9:O65465 AE9:AE65465 AU9:AU65465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865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6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7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8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9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0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1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2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3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4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5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6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7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8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9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0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1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2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3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4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CN11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BI9" sqref="BI9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2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53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125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291</v>
      </c>
      <c r="C9" s="8" t="s">
        <v>365</v>
      </c>
      <c r="D9" s="8" t="s">
        <v>292</v>
      </c>
      <c r="E9" s="8" t="s">
        <v>380</v>
      </c>
      <c r="F9" s="8" t="s">
        <v>174</v>
      </c>
      <c r="G9" s="97">
        <v>0</v>
      </c>
      <c r="H9" s="93">
        <v>58.47</v>
      </c>
      <c r="J9" s="103">
        <v>4</v>
      </c>
      <c r="K9" s="94">
        <v>42.6</v>
      </c>
      <c r="M9" s="72">
        <v>1</v>
      </c>
      <c r="N9" s="72">
        <v>1</v>
      </c>
      <c r="O9" s="106">
        <v>0</v>
      </c>
      <c r="P9" s="95">
        <v>64.55</v>
      </c>
      <c r="R9" s="106">
        <v>0</v>
      </c>
      <c r="S9" s="95">
        <v>44.65</v>
      </c>
      <c r="U9" s="73">
        <v>1</v>
      </c>
      <c r="V9" s="73">
        <v>1</v>
      </c>
      <c r="W9" s="97">
        <v>0</v>
      </c>
      <c r="X9" s="94">
        <v>79</v>
      </c>
      <c r="Z9" s="97">
        <v>0</v>
      </c>
      <c r="AA9" s="94">
        <v>35.119999999999997</v>
      </c>
      <c r="AC9" s="72">
        <v>1</v>
      </c>
      <c r="AD9" s="72">
        <v>1</v>
      </c>
      <c r="BC9" s="14">
        <f>N9+V9+AD9+AL9+AT9+BB9</f>
        <v>3</v>
      </c>
      <c r="BD9" s="28">
        <f>IF($O$4&gt;0,(LARGE(($N9,$V9,$AD9,$AL9,$AT9,$BB9),1)),"0")</f>
        <v>1</v>
      </c>
      <c r="BE9" s="28">
        <f>BC9-BD9</f>
        <v>2</v>
      </c>
      <c r="BF9" s="8">
        <v>1</v>
      </c>
      <c r="BI9" s="8" t="s">
        <v>463</v>
      </c>
      <c r="BK9" s="46">
        <f>IF(G9&gt;99,199,G9)</f>
        <v>0</v>
      </c>
      <c r="BL9" s="46">
        <f>IF(H9&gt;99,0,H9)</f>
        <v>58.47</v>
      </c>
      <c r="BM9" s="46">
        <f>IF(J9&gt;99,199,J9)</f>
        <v>4</v>
      </c>
      <c r="BN9" s="46">
        <f>IF(K9&gt;99,0,K9)</f>
        <v>42.6</v>
      </c>
      <c r="BO9" s="46">
        <f>BK9+BM9</f>
        <v>4</v>
      </c>
      <c r="BP9" s="46">
        <f>IF(O9&gt;99,199,O9)</f>
        <v>0</v>
      </c>
      <c r="BQ9" s="46">
        <f>IF(P9&gt;99,0,P9)</f>
        <v>64.55</v>
      </c>
      <c r="BR9" s="46">
        <f>IF(R9&gt;99,199,R9)</f>
        <v>0</v>
      </c>
      <c r="BS9" s="46">
        <f>IF(S9&gt;99,0,S9)</f>
        <v>44.65</v>
      </c>
      <c r="BT9" s="46">
        <f>BP9+BR9</f>
        <v>0</v>
      </c>
      <c r="BU9" s="46">
        <f>IF(W9&gt;99,199,W9)</f>
        <v>0</v>
      </c>
      <c r="BV9" s="46">
        <f>IF(X9&gt;99,0,X9)</f>
        <v>79</v>
      </c>
      <c r="BW9" s="46">
        <f>IF(Z9&gt;99,199,Z9)</f>
        <v>0</v>
      </c>
      <c r="BX9" s="46">
        <f>IF(AA9&gt;99,0,AA9)</f>
        <v>35.119999999999997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295</v>
      </c>
      <c r="C10" s="8" t="s">
        <v>382</v>
      </c>
      <c r="D10" s="8" t="s">
        <v>296</v>
      </c>
      <c r="E10" s="8" t="s">
        <v>380</v>
      </c>
      <c r="F10" s="8" t="s">
        <v>216</v>
      </c>
      <c r="G10" s="97">
        <v>4</v>
      </c>
      <c r="H10" s="93">
        <v>71.86</v>
      </c>
      <c r="M10" s="72">
        <v>2</v>
      </c>
      <c r="N10" s="72">
        <v>2</v>
      </c>
      <c r="O10" s="106">
        <v>0</v>
      </c>
      <c r="P10" s="95">
        <v>60.7</v>
      </c>
      <c r="R10" s="106" t="s">
        <v>177</v>
      </c>
      <c r="U10" s="73">
        <v>2</v>
      </c>
      <c r="V10" s="73">
        <v>2</v>
      </c>
      <c r="W10" s="97" t="s">
        <v>299</v>
      </c>
      <c r="AD10" s="72">
        <v>90</v>
      </c>
      <c r="BC10" s="14">
        <f>N10+V10+AD10+AL10+AT10+BB10</f>
        <v>94</v>
      </c>
      <c r="BD10" s="28">
        <f>IF($O$4&gt;0,(LARGE(($N10,$V10,$AD10,$AL10,$AT10,$BB10),1)),"0")</f>
        <v>90</v>
      </c>
      <c r="BE10" s="28">
        <f>BC10-BD10</f>
        <v>4</v>
      </c>
      <c r="BF10" s="8">
        <v>2</v>
      </c>
      <c r="BK10" s="46">
        <f>IF(G10&gt;99,199,G10)</f>
        <v>4</v>
      </c>
      <c r="BL10" s="46">
        <f>IF(H10&gt;99,0,H10)</f>
        <v>71.86</v>
      </c>
      <c r="BM10" s="46">
        <f>IF(J10&gt;99,199,J10)</f>
        <v>0</v>
      </c>
      <c r="BN10" s="46">
        <f>IF(K10&gt;99,0,K10)</f>
        <v>0</v>
      </c>
      <c r="BO10" s="46">
        <f>BK10+BM10</f>
        <v>4</v>
      </c>
      <c r="BP10" s="46">
        <f>IF(O10&gt;99,199,O10)</f>
        <v>0</v>
      </c>
      <c r="BQ10" s="46">
        <f>IF(P10&gt;99,0,P10)</f>
        <v>60.7</v>
      </c>
      <c r="BR10" s="46">
        <f>IF(R10&gt;99,199,R10)</f>
        <v>199</v>
      </c>
      <c r="BS10" s="46">
        <f>IF(S10&gt;99,0,S10)</f>
        <v>0</v>
      </c>
      <c r="BT10" s="46">
        <f>BP10+BR10</f>
        <v>199</v>
      </c>
      <c r="BU10" s="46">
        <f>IF(W10&gt;99,199,W10)</f>
        <v>199</v>
      </c>
      <c r="BV10" s="46">
        <f>IF(X10&gt;99,0,X10)</f>
        <v>0</v>
      </c>
      <c r="BW10" s="46">
        <f>IF(Z10&gt;99,199,Z10)</f>
        <v>0</v>
      </c>
      <c r="BX10" s="46">
        <f>IF(AA10&gt;99,0,AA10)</f>
        <v>0</v>
      </c>
      <c r="BY10" s="46">
        <f>BU10+BW10</f>
        <v>199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297</v>
      </c>
      <c r="C11" s="8" t="s">
        <v>358</v>
      </c>
      <c r="D11" s="8" t="s">
        <v>298</v>
      </c>
      <c r="E11" s="8" t="s">
        <v>380</v>
      </c>
      <c r="F11" s="8" t="s">
        <v>247</v>
      </c>
      <c r="G11" s="97" t="s">
        <v>299</v>
      </c>
      <c r="N11" s="72">
        <v>90</v>
      </c>
      <c r="O11" s="106">
        <v>4</v>
      </c>
      <c r="P11" s="95">
        <v>66.36</v>
      </c>
      <c r="U11" s="73">
        <v>3</v>
      </c>
      <c r="V11" s="73">
        <v>3</v>
      </c>
      <c r="AD11" s="72">
        <v>99</v>
      </c>
      <c r="BC11" s="14">
        <f>N11+V11+AD11+AL11+AT11+BB11</f>
        <v>192</v>
      </c>
      <c r="BD11" s="28">
        <f>IF($O$4&gt;0,(LARGE(($N11,$V11,$AD11,$AL11,$AT11,$BB11),1)),"0")</f>
        <v>99</v>
      </c>
      <c r="BE11" s="28">
        <f>BC11-BD11</f>
        <v>93</v>
      </c>
      <c r="BG11" s="8">
        <v>1</v>
      </c>
      <c r="BK11" s="46">
        <f>IF(G11&gt;99,199,G11)</f>
        <v>199</v>
      </c>
      <c r="BL11" s="46">
        <f>IF(H11&gt;99,0,H11)</f>
        <v>0</v>
      </c>
      <c r="BM11" s="46">
        <f>IF(J11&gt;99,199,J11)</f>
        <v>0</v>
      </c>
      <c r="BN11" s="46">
        <f>IF(K11&gt;99,0,K11)</f>
        <v>0</v>
      </c>
      <c r="BO11" s="46">
        <f>BK11+BM11</f>
        <v>199</v>
      </c>
      <c r="BP11" s="46">
        <f>IF(O11&gt;99,199,O11)</f>
        <v>4</v>
      </c>
      <c r="BQ11" s="46">
        <f>IF(P11&gt;99,0,P11)</f>
        <v>66.36</v>
      </c>
      <c r="BR11" s="46">
        <f>IF(R11&gt;99,199,R11)</f>
        <v>0</v>
      </c>
      <c r="BS11" s="46">
        <f>IF(S11&gt;99,0,S11)</f>
        <v>0</v>
      </c>
      <c r="BT11" s="46">
        <f>BP11+BR11</f>
        <v>4</v>
      </c>
      <c r="BU11" s="46">
        <f>IF(W11&gt;99,199,W11)</f>
        <v>0</v>
      </c>
      <c r="BV11" s="46">
        <f>IF(X11&gt;99,0,X11)</f>
        <v>0</v>
      </c>
      <c r="BW11" s="46">
        <f>IF(Z11&gt;99,199,Z11)</f>
        <v>0</v>
      </c>
      <c r="BX11" s="46">
        <f>IF(AA11&gt;99,0,AA11)</f>
        <v>0</v>
      </c>
      <c r="BY11" s="46">
        <f>BU11+BW11</f>
        <v>0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</sheetData>
  <sheetProtection sheet="1" objects="1" scenarios="1"/>
  <sortState ref="A9:CN11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66">
      <formula1>"ja,nee"</formula1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operator="lessThan" allowBlank="1" showInputMessage="1" showErrorMessage="1" sqref="O1:O2 AE1:AE2 AU1:AU2 AU9:AU65466 AE9:AE65466 O9:O6546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0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6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8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9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0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1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2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A1:CN20"/>
  <sheetViews>
    <sheetView workbookViewId="0">
      <pane xSplit="5" ySplit="8" topLeftCell="J9" activePane="bottomRight" state="frozen"/>
      <selection pane="topRight" activeCell="F1" sqref="F1"/>
      <selection pane="bottomLeft" activeCell="A9" sqref="A9"/>
      <selection pane="bottomRight" activeCell="BI26" sqref="BI26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15" t="s">
        <v>8</v>
      </c>
      <c r="B3" s="117"/>
      <c r="C3" s="149" t="str">
        <f>Instellingen!B3</f>
        <v>Kring NVF</v>
      </c>
      <c r="D3" s="150"/>
      <c r="E3" s="151"/>
      <c r="F3" s="115" t="s">
        <v>28</v>
      </c>
      <c r="G3" s="116"/>
      <c r="H3" s="116"/>
      <c r="I3" s="116"/>
      <c r="J3" s="116"/>
      <c r="K3" s="116"/>
      <c r="L3" s="116"/>
      <c r="M3" s="116"/>
      <c r="N3" s="117"/>
      <c r="O3" s="152">
        <v>4</v>
      </c>
      <c r="P3" s="153"/>
      <c r="Q3" s="153"/>
      <c r="R3" s="153"/>
      <c r="S3" s="153"/>
      <c r="T3" s="153"/>
      <c r="U3" s="153"/>
      <c r="V3" s="154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5" t="s">
        <v>27</v>
      </c>
      <c r="BD3" s="116"/>
      <c r="BE3" s="116"/>
      <c r="BF3" s="117"/>
      <c r="BG3" s="24">
        <f>Instellingen!B6</f>
        <v>3</v>
      </c>
      <c r="BH3" s="158"/>
      <c r="BI3" s="159"/>
    </row>
    <row r="4" spans="1:92" x14ac:dyDescent="0.2">
      <c r="A4" s="115" t="s">
        <v>9</v>
      </c>
      <c r="B4" s="117"/>
      <c r="C4" s="164" t="s">
        <v>53</v>
      </c>
      <c r="D4" s="150"/>
      <c r="E4" s="151"/>
      <c r="F4" s="115" t="s">
        <v>35</v>
      </c>
      <c r="G4" s="116"/>
      <c r="H4" s="116"/>
      <c r="I4" s="116"/>
      <c r="J4" s="116"/>
      <c r="K4" s="116"/>
      <c r="L4" s="116"/>
      <c r="M4" s="116"/>
      <c r="N4" s="117"/>
      <c r="O4" s="155">
        <f>Instellingen!B7</f>
        <v>1</v>
      </c>
      <c r="P4" s="156"/>
      <c r="Q4" s="156"/>
      <c r="R4" s="156"/>
      <c r="S4" s="156"/>
      <c r="T4" s="156"/>
      <c r="U4" s="156"/>
      <c r="V4" s="157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15"/>
      <c r="BD4" s="116"/>
      <c r="BE4" s="116"/>
      <c r="BF4" s="117"/>
      <c r="BG4" s="24"/>
      <c r="BH4" s="160"/>
      <c r="BI4" s="161"/>
    </row>
    <row r="5" spans="1:92" x14ac:dyDescent="0.2">
      <c r="A5" s="115" t="s">
        <v>10</v>
      </c>
      <c r="B5" s="117"/>
      <c r="C5" s="149" t="s">
        <v>126</v>
      </c>
      <c r="D5" s="150"/>
      <c r="E5" s="151"/>
      <c r="F5" s="115" t="s">
        <v>11</v>
      </c>
      <c r="G5" s="116"/>
      <c r="H5" s="116"/>
      <c r="I5" s="116"/>
      <c r="J5" s="116"/>
      <c r="K5" s="116"/>
      <c r="L5" s="116"/>
      <c r="M5" s="116"/>
      <c r="N5" s="117"/>
      <c r="O5" s="155">
        <f>Instellingen!B5</f>
        <v>99</v>
      </c>
      <c r="P5" s="156"/>
      <c r="Q5" s="156"/>
      <c r="R5" s="156"/>
      <c r="S5" s="156"/>
      <c r="T5" s="156"/>
      <c r="U5" s="156"/>
      <c r="V5" s="157"/>
      <c r="W5" s="12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27" t="s">
        <v>12</v>
      </c>
      <c r="BD5" s="128"/>
      <c r="BE5" s="128"/>
      <c r="BF5" s="129"/>
      <c r="BG5" s="11">
        <v>2</v>
      </c>
      <c r="BH5" s="160"/>
      <c r="BI5" s="161"/>
    </row>
    <row r="6" spans="1:92" ht="12.75" customHeight="1" x14ac:dyDescent="0.2">
      <c r="A6" s="165"/>
      <c r="B6" s="166"/>
      <c r="C6" s="166"/>
      <c r="D6" s="166"/>
      <c r="E6" s="167"/>
      <c r="F6" s="43" t="s">
        <v>13</v>
      </c>
      <c r="G6" s="140" t="str">
        <f>Instellingen!B40</f>
        <v>Wezep</v>
      </c>
      <c r="H6" s="141"/>
      <c r="I6" s="141"/>
      <c r="J6" s="141"/>
      <c r="K6" s="141"/>
      <c r="L6" s="141"/>
      <c r="M6" s="141"/>
      <c r="N6" s="142"/>
      <c r="O6" s="143" t="str">
        <f>Instellingen!B41</f>
        <v>Hattem</v>
      </c>
      <c r="P6" s="144"/>
      <c r="Q6" s="144"/>
      <c r="R6" s="144"/>
      <c r="S6" s="144"/>
      <c r="T6" s="144"/>
      <c r="U6" s="144"/>
      <c r="V6" s="145"/>
      <c r="W6" s="140" t="str">
        <f>Instellingen!B42</f>
        <v>Nunspeet</v>
      </c>
      <c r="X6" s="141"/>
      <c r="Y6" s="141"/>
      <c r="Z6" s="141"/>
      <c r="AA6" s="141"/>
      <c r="AB6" s="141"/>
      <c r="AC6" s="141"/>
      <c r="AD6" s="142"/>
      <c r="AE6" s="143" t="str">
        <f>Instellingen!B43</f>
        <v xml:space="preserve"> </v>
      </c>
      <c r="AF6" s="144"/>
      <c r="AG6" s="144"/>
      <c r="AH6" s="144"/>
      <c r="AI6" s="144"/>
      <c r="AJ6" s="144"/>
      <c r="AK6" s="144"/>
      <c r="AL6" s="145"/>
      <c r="AM6" s="140" t="str">
        <f>Instellingen!B44</f>
        <v xml:space="preserve"> </v>
      </c>
      <c r="AN6" s="141"/>
      <c r="AO6" s="141"/>
      <c r="AP6" s="141"/>
      <c r="AQ6" s="141"/>
      <c r="AR6" s="141"/>
      <c r="AS6" s="141"/>
      <c r="AT6" s="142"/>
      <c r="AU6" s="143" t="str">
        <f>Instellingen!B45</f>
        <v xml:space="preserve"> </v>
      </c>
      <c r="AV6" s="144"/>
      <c r="AW6" s="144"/>
      <c r="AX6" s="144"/>
      <c r="AY6" s="144"/>
      <c r="AZ6" s="144"/>
      <c r="BA6" s="144"/>
      <c r="BB6" s="145"/>
      <c r="BC6" s="130" t="s">
        <v>33</v>
      </c>
      <c r="BD6" s="131"/>
      <c r="BE6" s="117"/>
      <c r="BF6" s="41"/>
      <c r="BG6" s="24"/>
      <c r="BH6" s="160"/>
      <c r="BI6" s="161"/>
    </row>
    <row r="7" spans="1:92" ht="12.75" customHeight="1" x14ac:dyDescent="0.2">
      <c r="A7" s="168"/>
      <c r="B7" s="168"/>
      <c r="C7" s="168"/>
      <c r="D7" s="168"/>
      <c r="E7" s="169"/>
      <c r="F7" s="43" t="s">
        <v>14</v>
      </c>
      <c r="G7" s="132" t="str">
        <f>Instellingen!C40</f>
        <v>04 mei 2019</v>
      </c>
      <c r="H7" s="133"/>
      <c r="I7" s="133"/>
      <c r="J7" s="133"/>
      <c r="K7" s="133"/>
      <c r="L7" s="133"/>
      <c r="M7" s="133"/>
      <c r="N7" s="134"/>
      <c r="O7" s="170" t="str">
        <f>Instellingen!C41</f>
        <v>08 jun 2019</v>
      </c>
      <c r="P7" s="171"/>
      <c r="Q7" s="171"/>
      <c r="R7" s="171"/>
      <c r="S7" s="171"/>
      <c r="T7" s="171"/>
      <c r="U7" s="171"/>
      <c r="V7" s="172"/>
      <c r="W7" s="132" t="str">
        <f>Instellingen!C42</f>
        <v>06 jul 2019</v>
      </c>
      <c r="X7" s="133"/>
      <c r="Y7" s="133"/>
      <c r="Z7" s="133"/>
      <c r="AA7" s="133"/>
      <c r="AB7" s="133"/>
      <c r="AC7" s="133"/>
      <c r="AD7" s="134"/>
      <c r="AE7" s="170" t="str">
        <f>Instellingen!C43</f>
        <v xml:space="preserve"> </v>
      </c>
      <c r="AF7" s="171"/>
      <c r="AG7" s="171"/>
      <c r="AH7" s="171"/>
      <c r="AI7" s="171"/>
      <c r="AJ7" s="171"/>
      <c r="AK7" s="171"/>
      <c r="AL7" s="172"/>
      <c r="AM7" s="132" t="str">
        <f>Instellingen!C44</f>
        <v xml:space="preserve"> </v>
      </c>
      <c r="AN7" s="173"/>
      <c r="AO7" s="173"/>
      <c r="AP7" s="173"/>
      <c r="AQ7" s="173"/>
      <c r="AR7" s="173"/>
      <c r="AS7" s="173"/>
      <c r="AT7" s="174"/>
      <c r="AU7" s="170" t="str">
        <f>Instellingen!C45</f>
        <v xml:space="preserve"> </v>
      </c>
      <c r="AV7" s="175"/>
      <c r="AW7" s="175"/>
      <c r="AX7" s="175"/>
      <c r="AY7" s="175"/>
      <c r="AZ7" s="175"/>
      <c r="BA7" s="175"/>
      <c r="BB7" s="176"/>
      <c r="BC7" s="44" t="s">
        <v>36</v>
      </c>
      <c r="BD7" s="13" t="s">
        <v>37</v>
      </c>
      <c r="BE7" s="7" t="s">
        <v>38</v>
      </c>
      <c r="BF7" s="5"/>
      <c r="BG7" s="5"/>
      <c r="BH7" s="162"/>
      <c r="BI7" s="16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75</v>
      </c>
      <c r="F8" s="43" t="s">
        <v>3</v>
      </c>
      <c r="G8" s="100" t="s">
        <v>78</v>
      </c>
      <c r="H8" s="107" t="s">
        <v>103</v>
      </c>
      <c r="I8" s="77" t="s">
        <v>80</v>
      </c>
      <c r="J8" s="102" t="s">
        <v>81</v>
      </c>
      <c r="K8" s="96" t="s">
        <v>104</v>
      </c>
      <c r="L8" s="80" t="s">
        <v>83</v>
      </c>
      <c r="M8" s="2" t="s">
        <v>4</v>
      </c>
      <c r="N8" s="2" t="s">
        <v>15</v>
      </c>
      <c r="O8" s="105" t="s">
        <v>78</v>
      </c>
      <c r="P8" s="96" t="s">
        <v>103</v>
      </c>
      <c r="Q8" s="91" t="s">
        <v>80</v>
      </c>
      <c r="R8" s="98" t="s">
        <v>81</v>
      </c>
      <c r="S8" s="96" t="s">
        <v>104</v>
      </c>
      <c r="T8" s="91" t="s">
        <v>83</v>
      </c>
      <c r="U8" s="2" t="s">
        <v>4</v>
      </c>
      <c r="V8" s="2" t="s">
        <v>15</v>
      </c>
      <c r="W8" s="105" t="s">
        <v>78</v>
      </c>
      <c r="X8" s="96" t="s">
        <v>103</v>
      </c>
      <c r="Y8" s="91" t="s">
        <v>80</v>
      </c>
      <c r="Z8" s="98" t="s">
        <v>81</v>
      </c>
      <c r="AA8" s="96" t="s">
        <v>104</v>
      </c>
      <c r="AB8" s="91" t="s">
        <v>83</v>
      </c>
      <c r="AC8" s="2" t="s">
        <v>4</v>
      </c>
      <c r="AD8" s="2" t="s">
        <v>15</v>
      </c>
      <c r="AE8" s="105" t="s">
        <v>78</v>
      </c>
      <c r="AF8" s="96" t="s">
        <v>103</v>
      </c>
      <c r="AG8" s="91" t="s">
        <v>80</v>
      </c>
      <c r="AH8" s="98" t="s">
        <v>81</v>
      </c>
      <c r="AI8" s="96" t="s">
        <v>104</v>
      </c>
      <c r="AJ8" s="91" t="s">
        <v>83</v>
      </c>
      <c r="AK8" s="2" t="s">
        <v>4</v>
      </c>
      <c r="AL8" s="2" t="s">
        <v>15</v>
      </c>
      <c r="AM8" s="105" t="s">
        <v>78</v>
      </c>
      <c r="AN8" s="96" t="s">
        <v>103</v>
      </c>
      <c r="AO8" s="91" t="s">
        <v>80</v>
      </c>
      <c r="AP8" s="98" t="s">
        <v>81</v>
      </c>
      <c r="AQ8" s="96" t="s">
        <v>104</v>
      </c>
      <c r="AR8" s="91" t="s">
        <v>83</v>
      </c>
      <c r="AS8" s="2" t="s">
        <v>4</v>
      </c>
      <c r="AT8" s="2" t="s">
        <v>15</v>
      </c>
      <c r="AU8" s="105" t="s">
        <v>78</v>
      </c>
      <c r="AV8" s="96" t="s">
        <v>103</v>
      </c>
      <c r="AW8" s="91" t="s">
        <v>80</v>
      </c>
      <c r="AX8" s="98" t="s">
        <v>81</v>
      </c>
      <c r="AY8" s="96" t="s">
        <v>104</v>
      </c>
      <c r="AZ8" s="91" t="s">
        <v>83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73</v>
      </c>
      <c r="BI8" s="2" t="s">
        <v>5</v>
      </c>
      <c r="BK8" s="85" t="s">
        <v>91</v>
      </c>
      <c r="BL8" s="85" t="s">
        <v>84</v>
      </c>
      <c r="BM8" s="85" t="s">
        <v>92</v>
      </c>
      <c r="BN8" s="85" t="s">
        <v>85</v>
      </c>
      <c r="BO8" s="85" t="s">
        <v>102</v>
      </c>
      <c r="BP8" s="85" t="s">
        <v>93</v>
      </c>
      <c r="BQ8" s="85" t="s">
        <v>86</v>
      </c>
      <c r="BR8" s="85" t="s">
        <v>94</v>
      </c>
      <c r="BS8" s="85" t="s">
        <v>106</v>
      </c>
      <c r="BT8" s="86" t="s">
        <v>101</v>
      </c>
      <c r="BU8" s="85" t="s">
        <v>95</v>
      </c>
      <c r="BV8" s="85" t="s">
        <v>87</v>
      </c>
      <c r="BW8" s="85" t="s">
        <v>96</v>
      </c>
      <c r="BX8" s="85" t="s">
        <v>88</v>
      </c>
      <c r="BY8" s="86" t="s">
        <v>100</v>
      </c>
      <c r="BZ8" s="85" t="s">
        <v>97</v>
      </c>
      <c r="CA8" s="85" t="s">
        <v>89</v>
      </c>
      <c r="CB8" s="85" t="s">
        <v>98</v>
      </c>
      <c r="CC8" s="86" t="s">
        <v>90</v>
      </c>
      <c r="CD8" s="86" t="s">
        <v>99</v>
      </c>
      <c r="CE8" s="85" t="s">
        <v>111</v>
      </c>
      <c r="CF8" s="85" t="s">
        <v>112</v>
      </c>
      <c r="CG8" s="85" t="s">
        <v>113</v>
      </c>
      <c r="CH8" s="85" t="s">
        <v>114</v>
      </c>
      <c r="CI8" s="86" t="s">
        <v>121</v>
      </c>
      <c r="CJ8" s="85" t="s">
        <v>116</v>
      </c>
      <c r="CK8" s="85" t="s">
        <v>117</v>
      </c>
      <c r="CL8" s="85" t="s">
        <v>118</v>
      </c>
      <c r="CM8" s="86" t="s">
        <v>119</v>
      </c>
      <c r="CN8" s="86" t="s">
        <v>120</v>
      </c>
    </row>
    <row r="9" spans="1:92" x14ac:dyDescent="0.2">
      <c r="A9" s="8">
        <v>1</v>
      </c>
      <c r="B9" s="8" t="s">
        <v>293</v>
      </c>
      <c r="C9" s="8" t="s">
        <v>381</v>
      </c>
      <c r="D9" s="8" t="s">
        <v>294</v>
      </c>
      <c r="E9" s="8" t="s">
        <v>378</v>
      </c>
      <c r="F9" s="8" t="s">
        <v>174</v>
      </c>
      <c r="G9" s="97">
        <v>4</v>
      </c>
      <c r="H9" s="93">
        <v>68.47</v>
      </c>
      <c r="M9" s="72">
        <v>3</v>
      </c>
      <c r="N9" s="72">
        <v>3</v>
      </c>
      <c r="O9" s="106" t="s">
        <v>299</v>
      </c>
      <c r="V9" s="73">
        <v>90</v>
      </c>
      <c r="W9" s="97">
        <v>0</v>
      </c>
      <c r="X9" s="94">
        <v>75.849999999999994</v>
      </c>
      <c r="Z9" s="97">
        <v>0</v>
      </c>
      <c r="AA9" s="94">
        <v>32.11</v>
      </c>
      <c r="AC9" s="72">
        <v>1</v>
      </c>
      <c r="AD9" s="72">
        <v>1</v>
      </c>
      <c r="BC9" s="14">
        <f t="shared" ref="BC9:BC20" si="0">N9+V9+AD9+AL9+AT9+BB9</f>
        <v>94</v>
      </c>
      <c r="BD9" s="28">
        <f>IF($O$4&gt;0,(LARGE(($N9,$V9,$AD9,$AL9,$AT9,$BB9),1)),"0")</f>
        <v>90</v>
      </c>
      <c r="BE9" s="28">
        <f t="shared" ref="BE9:BE20" si="1">BC9-BD9</f>
        <v>4</v>
      </c>
      <c r="BF9" s="8">
        <v>1</v>
      </c>
      <c r="BI9" s="8" t="s">
        <v>447</v>
      </c>
      <c r="BK9" s="46">
        <f t="shared" ref="BK9:BK20" si="2">IF(G9&gt;99,199,G9)</f>
        <v>4</v>
      </c>
      <c r="BL9" s="46">
        <f t="shared" ref="BL9:BL20" si="3">IF(H9&gt;99,0,H9)</f>
        <v>68.47</v>
      </c>
      <c r="BM9" s="46">
        <f t="shared" ref="BM9:BM20" si="4">IF(J9&gt;99,199,J9)</f>
        <v>0</v>
      </c>
      <c r="BN9" s="46">
        <f t="shared" ref="BN9:BN20" si="5">IF(K9&gt;99,0,K9)</f>
        <v>0</v>
      </c>
      <c r="BO9" s="46">
        <f t="shared" ref="BO9:BO20" si="6">BK9+BM9</f>
        <v>4</v>
      </c>
      <c r="BP9" s="46">
        <f t="shared" ref="BP9:BP20" si="7">IF(O9&gt;99,199,O9)</f>
        <v>199</v>
      </c>
      <c r="BQ9" s="46">
        <f t="shared" ref="BQ9:BQ20" si="8">IF(P9&gt;99,0,P9)</f>
        <v>0</v>
      </c>
      <c r="BR9" s="46">
        <f t="shared" ref="BR9:BR20" si="9">IF(R9&gt;99,199,R9)</f>
        <v>0</v>
      </c>
      <c r="BS9" s="46">
        <f t="shared" ref="BS9:BS20" si="10">IF(S9&gt;99,0,S9)</f>
        <v>0</v>
      </c>
      <c r="BT9" s="46">
        <f t="shared" ref="BT9:BT20" si="11">BP9+BR9</f>
        <v>199</v>
      </c>
      <c r="BU9" s="46">
        <f t="shared" ref="BU9:BU20" si="12">IF(W9&gt;99,199,W9)</f>
        <v>0</v>
      </c>
      <c r="BV9" s="46">
        <f t="shared" ref="BV9:BV20" si="13">IF(X9&gt;99,0,X9)</f>
        <v>75.849999999999994</v>
      </c>
      <c r="BW9" s="46">
        <f t="shared" ref="BW9:BW20" si="14">IF(Z9&gt;99,199,Z9)</f>
        <v>0</v>
      </c>
      <c r="BX9" s="46">
        <f t="shared" ref="BX9:BX20" si="15">IF(AA9&gt;99,0,AA9)</f>
        <v>32.11</v>
      </c>
      <c r="BY9" s="46">
        <f t="shared" ref="BY9:BY20" si="16">BU9+BW9</f>
        <v>0</v>
      </c>
      <c r="BZ9" s="46">
        <f t="shared" ref="BZ9:BZ20" si="17">IF(AE9&gt;99,199,AE9)</f>
        <v>0</v>
      </c>
      <c r="CA9" s="46">
        <f t="shared" ref="CA9:CA20" si="18">IF(AF9&gt;99,0,AF9)</f>
        <v>0</v>
      </c>
      <c r="CB9" s="46">
        <f t="shared" ref="CB9:CB20" si="19">IF(AH9&gt;99,199,AH9)</f>
        <v>0</v>
      </c>
      <c r="CC9" s="46">
        <f t="shared" ref="CC9:CC20" si="20">IF(AI9&gt;99,0,AI9)</f>
        <v>0</v>
      </c>
      <c r="CD9" s="46">
        <f t="shared" ref="CD9:CD20" si="21">BZ9+CB9</f>
        <v>0</v>
      </c>
      <c r="CE9" s="46">
        <f t="shared" ref="CE9:CE20" si="22">IF(AM9&gt;99,199,AM9)</f>
        <v>0</v>
      </c>
      <c r="CF9" s="46">
        <f t="shared" ref="CF9:CF20" si="23">IF(AN9&gt;99,0,AN9)</f>
        <v>0</v>
      </c>
      <c r="CG9" s="46">
        <f t="shared" ref="CG9:CG20" si="24">IF(AP9&gt;99,199,AP9)</f>
        <v>0</v>
      </c>
      <c r="CH9" s="46">
        <f t="shared" ref="CH9:CH20" si="25">IF(AQ9&gt;99,0,AQ9)</f>
        <v>0</v>
      </c>
      <c r="CI9" s="46">
        <f t="shared" ref="CI9:CI20" si="26">CE9+CG9</f>
        <v>0</v>
      </c>
      <c r="CJ9" s="46">
        <f t="shared" ref="CJ9:CJ20" si="27">IF(AU9&gt;99,199,AU9)</f>
        <v>0</v>
      </c>
      <c r="CK9" s="46">
        <f t="shared" ref="CK9:CK20" si="28">IF(AV9&gt;99,0,AV9)</f>
        <v>0</v>
      </c>
      <c r="CL9" s="46">
        <f t="shared" ref="CL9:CL20" si="29">IF(AX9&gt;99,199,AX9)</f>
        <v>0</v>
      </c>
      <c r="CM9" s="46">
        <f t="shared" ref="CM9:CM20" si="30">IF(AY9&gt;99,0,AY9)</f>
        <v>0</v>
      </c>
      <c r="CN9" s="46">
        <f t="shared" ref="CN9:CN20" si="31">CJ9+CL9</f>
        <v>0</v>
      </c>
    </row>
    <row r="10" spans="1:92" x14ac:dyDescent="0.2">
      <c r="A10" s="8">
        <v>2</v>
      </c>
      <c r="B10" s="8" t="s">
        <v>289</v>
      </c>
      <c r="C10" s="8" t="s">
        <v>379</v>
      </c>
      <c r="D10" s="8" t="s">
        <v>290</v>
      </c>
      <c r="E10" s="8" t="s">
        <v>378</v>
      </c>
      <c r="F10" s="8" t="s">
        <v>174</v>
      </c>
      <c r="G10" s="97">
        <v>0</v>
      </c>
      <c r="H10" s="93">
        <v>69.59</v>
      </c>
      <c r="J10" s="103">
        <v>0</v>
      </c>
      <c r="K10" s="94">
        <v>39.97</v>
      </c>
      <c r="M10" s="72">
        <v>2</v>
      </c>
      <c r="N10" s="72">
        <v>2</v>
      </c>
      <c r="O10" s="106">
        <v>0</v>
      </c>
      <c r="P10" s="95">
        <v>72.23</v>
      </c>
      <c r="R10" s="106">
        <v>4</v>
      </c>
      <c r="S10" s="95">
        <v>50.94</v>
      </c>
      <c r="U10" s="73">
        <v>2</v>
      </c>
      <c r="V10" s="73">
        <v>2</v>
      </c>
      <c r="W10" s="97">
        <v>0</v>
      </c>
      <c r="X10" s="94">
        <v>86.02</v>
      </c>
      <c r="Z10" s="97">
        <v>0</v>
      </c>
      <c r="AA10" s="94">
        <v>34.9</v>
      </c>
      <c r="AC10" s="72">
        <v>3</v>
      </c>
      <c r="AD10" s="72">
        <v>3</v>
      </c>
      <c r="BC10" s="14">
        <f t="shared" si="0"/>
        <v>7</v>
      </c>
      <c r="BD10" s="28">
        <f>IF($O$4&gt;0,(LARGE(($N10,$V10,$AD10,$AL10,$AT10,$BB10),1)),"0")</f>
        <v>3</v>
      </c>
      <c r="BE10" s="28">
        <f t="shared" si="1"/>
        <v>4</v>
      </c>
      <c r="BF10" s="8">
        <v>2</v>
      </c>
      <c r="BK10" s="46">
        <f t="shared" si="2"/>
        <v>0</v>
      </c>
      <c r="BL10" s="46">
        <f t="shared" si="3"/>
        <v>69.59</v>
      </c>
      <c r="BM10" s="46">
        <f t="shared" si="4"/>
        <v>0</v>
      </c>
      <c r="BN10" s="46">
        <f t="shared" si="5"/>
        <v>39.97</v>
      </c>
      <c r="BO10" s="46">
        <f t="shared" si="6"/>
        <v>0</v>
      </c>
      <c r="BP10" s="46">
        <f t="shared" si="7"/>
        <v>0</v>
      </c>
      <c r="BQ10" s="46">
        <f t="shared" si="8"/>
        <v>72.23</v>
      </c>
      <c r="BR10" s="46">
        <f t="shared" si="9"/>
        <v>4</v>
      </c>
      <c r="BS10" s="46">
        <f t="shared" si="10"/>
        <v>50.94</v>
      </c>
      <c r="BT10" s="46">
        <f t="shared" si="11"/>
        <v>4</v>
      </c>
      <c r="BU10" s="46">
        <f t="shared" si="12"/>
        <v>0</v>
      </c>
      <c r="BV10" s="46">
        <f t="shared" si="13"/>
        <v>86.02</v>
      </c>
      <c r="BW10" s="46">
        <f t="shared" si="14"/>
        <v>0</v>
      </c>
      <c r="BX10" s="46">
        <f t="shared" si="15"/>
        <v>34.9</v>
      </c>
      <c r="BY10" s="46">
        <f t="shared" si="16"/>
        <v>0</v>
      </c>
      <c r="BZ10" s="46">
        <f t="shared" si="17"/>
        <v>0</v>
      </c>
      <c r="CA10" s="46">
        <f t="shared" si="18"/>
        <v>0</v>
      </c>
      <c r="CB10" s="46">
        <f t="shared" si="19"/>
        <v>0</v>
      </c>
      <c r="CC10" s="46">
        <f t="shared" si="20"/>
        <v>0</v>
      </c>
      <c r="CD10" s="46">
        <f t="shared" si="21"/>
        <v>0</v>
      </c>
      <c r="CE10" s="46">
        <f t="shared" si="22"/>
        <v>0</v>
      </c>
      <c r="CF10" s="46">
        <f t="shared" si="23"/>
        <v>0</v>
      </c>
      <c r="CG10" s="46">
        <f t="shared" si="24"/>
        <v>0</v>
      </c>
      <c r="CH10" s="46">
        <f t="shared" si="25"/>
        <v>0</v>
      </c>
      <c r="CI10" s="46">
        <f t="shared" si="26"/>
        <v>0</v>
      </c>
      <c r="CJ10" s="46">
        <f t="shared" si="27"/>
        <v>0</v>
      </c>
      <c r="CK10" s="46">
        <f t="shared" si="28"/>
        <v>0</v>
      </c>
      <c r="CL10" s="46">
        <f t="shared" si="29"/>
        <v>0</v>
      </c>
      <c r="CM10" s="46">
        <f t="shared" si="30"/>
        <v>0</v>
      </c>
      <c r="CN10" s="46">
        <f t="shared" si="31"/>
        <v>0</v>
      </c>
    </row>
    <row r="11" spans="1:92" x14ac:dyDescent="0.2">
      <c r="A11" s="8">
        <v>3</v>
      </c>
      <c r="B11" s="8" t="s">
        <v>287</v>
      </c>
      <c r="C11" s="8" t="s">
        <v>377</v>
      </c>
      <c r="D11" s="8" t="s">
        <v>288</v>
      </c>
      <c r="E11" s="8" t="s">
        <v>378</v>
      </c>
      <c r="F11" s="8" t="s">
        <v>174</v>
      </c>
      <c r="G11" s="97">
        <v>0</v>
      </c>
      <c r="H11" s="93">
        <v>60.63</v>
      </c>
      <c r="J11" s="103">
        <v>0</v>
      </c>
      <c r="K11" s="94">
        <v>30.36</v>
      </c>
      <c r="M11" s="72">
        <v>1</v>
      </c>
      <c r="N11" s="72">
        <v>1</v>
      </c>
      <c r="O11" s="106">
        <v>4</v>
      </c>
      <c r="P11" s="95">
        <v>61.8</v>
      </c>
      <c r="U11" s="73">
        <v>3</v>
      </c>
      <c r="V11" s="73">
        <v>3</v>
      </c>
      <c r="W11" s="97">
        <v>4</v>
      </c>
      <c r="X11" s="94">
        <v>76.680000000000007</v>
      </c>
      <c r="AC11" s="72">
        <v>7</v>
      </c>
      <c r="AD11" s="72">
        <v>7</v>
      </c>
      <c r="BC11" s="14">
        <f t="shared" si="0"/>
        <v>11</v>
      </c>
      <c r="BD11" s="28">
        <f>IF($O$4&gt;0,(LARGE(($N11,$V11,$AD11,$AL11,$AT11,$BB11),1)),"0")</f>
        <v>7</v>
      </c>
      <c r="BE11" s="28">
        <f t="shared" si="1"/>
        <v>4</v>
      </c>
      <c r="BH11" s="8" t="s">
        <v>465</v>
      </c>
      <c r="BI11" s="8" t="s">
        <v>466</v>
      </c>
      <c r="BK11" s="46">
        <f t="shared" si="2"/>
        <v>0</v>
      </c>
      <c r="BL11" s="46">
        <f t="shared" si="3"/>
        <v>60.63</v>
      </c>
      <c r="BM11" s="46">
        <f t="shared" si="4"/>
        <v>0</v>
      </c>
      <c r="BN11" s="46">
        <f t="shared" si="5"/>
        <v>30.36</v>
      </c>
      <c r="BO11" s="46">
        <f t="shared" si="6"/>
        <v>0</v>
      </c>
      <c r="BP11" s="46">
        <f t="shared" si="7"/>
        <v>4</v>
      </c>
      <c r="BQ11" s="46">
        <f t="shared" si="8"/>
        <v>61.8</v>
      </c>
      <c r="BR11" s="46">
        <f t="shared" si="9"/>
        <v>0</v>
      </c>
      <c r="BS11" s="46">
        <f t="shared" si="10"/>
        <v>0</v>
      </c>
      <c r="BT11" s="46">
        <f t="shared" si="11"/>
        <v>4</v>
      </c>
      <c r="BU11" s="46">
        <f t="shared" si="12"/>
        <v>4</v>
      </c>
      <c r="BV11" s="46">
        <f t="shared" si="13"/>
        <v>76.680000000000007</v>
      </c>
      <c r="BW11" s="46">
        <f t="shared" si="14"/>
        <v>0</v>
      </c>
      <c r="BX11" s="46">
        <f t="shared" si="15"/>
        <v>0</v>
      </c>
      <c r="BY11" s="46">
        <f t="shared" si="16"/>
        <v>4</v>
      </c>
      <c r="BZ11" s="46">
        <f t="shared" si="17"/>
        <v>0</v>
      </c>
      <c r="CA11" s="46">
        <f t="shared" si="18"/>
        <v>0</v>
      </c>
      <c r="CB11" s="46">
        <f t="shared" si="19"/>
        <v>0</v>
      </c>
      <c r="CC11" s="46">
        <f t="shared" si="20"/>
        <v>0</v>
      </c>
      <c r="CD11" s="46">
        <f t="shared" si="21"/>
        <v>0</v>
      </c>
      <c r="CE11" s="46">
        <f t="shared" si="22"/>
        <v>0</v>
      </c>
      <c r="CF11" s="46">
        <f t="shared" si="23"/>
        <v>0</v>
      </c>
      <c r="CG11" s="46">
        <f t="shared" si="24"/>
        <v>0</v>
      </c>
      <c r="CH11" s="46">
        <f t="shared" si="25"/>
        <v>0</v>
      </c>
      <c r="CI11" s="46">
        <f t="shared" si="26"/>
        <v>0</v>
      </c>
      <c r="CJ11" s="46">
        <f t="shared" si="27"/>
        <v>0</v>
      </c>
      <c r="CK11" s="46">
        <f t="shared" si="28"/>
        <v>0</v>
      </c>
      <c r="CL11" s="46">
        <f t="shared" si="29"/>
        <v>0</v>
      </c>
      <c r="CM11" s="46">
        <f t="shared" si="30"/>
        <v>0</v>
      </c>
      <c r="CN11" s="46">
        <f t="shared" si="31"/>
        <v>0</v>
      </c>
    </row>
    <row r="12" spans="1:92" x14ac:dyDescent="0.2">
      <c r="A12" s="8">
        <v>4</v>
      </c>
      <c r="B12" s="8" t="s">
        <v>267</v>
      </c>
      <c r="C12" s="8" t="s">
        <v>367</v>
      </c>
      <c r="D12" s="8" t="s">
        <v>268</v>
      </c>
      <c r="E12" s="8" t="s">
        <v>378</v>
      </c>
      <c r="F12" s="8" t="s">
        <v>148</v>
      </c>
      <c r="G12" s="97">
        <v>4</v>
      </c>
      <c r="H12" s="93">
        <v>70.56</v>
      </c>
      <c r="M12" s="72">
        <v>4</v>
      </c>
      <c r="N12" s="72">
        <v>4</v>
      </c>
      <c r="O12" s="106">
        <v>0</v>
      </c>
      <c r="P12" s="95">
        <v>62.13</v>
      </c>
      <c r="R12" s="106">
        <v>4</v>
      </c>
      <c r="S12" s="95">
        <v>35.5</v>
      </c>
      <c r="U12" s="73">
        <v>1</v>
      </c>
      <c r="V12" s="73">
        <v>1</v>
      </c>
      <c r="W12" s="97">
        <v>4</v>
      </c>
      <c r="X12" s="94">
        <v>74.290000000000006</v>
      </c>
      <c r="AC12" s="72">
        <v>6</v>
      </c>
      <c r="AD12" s="72">
        <v>6</v>
      </c>
      <c r="BC12" s="14">
        <f t="shared" si="0"/>
        <v>11</v>
      </c>
      <c r="BD12" s="28">
        <f>IF($O$4&gt;0,(LARGE(($N12,$V12,$AD12,$AL12,$AT12,$BB12),1)),"0")</f>
        <v>6</v>
      </c>
      <c r="BE12" s="28">
        <f t="shared" si="1"/>
        <v>5</v>
      </c>
      <c r="BF12" s="8">
        <v>3</v>
      </c>
      <c r="BI12" s="8" t="s">
        <v>464</v>
      </c>
      <c r="BK12" s="46">
        <f t="shared" si="2"/>
        <v>4</v>
      </c>
      <c r="BL12" s="46">
        <f t="shared" si="3"/>
        <v>70.56</v>
      </c>
      <c r="BM12" s="46">
        <f t="shared" si="4"/>
        <v>0</v>
      </c>
      <c r="BN12" s="46">
        <f t="shared" si="5"/>
        <v>0</v>
      </c>
      <c r="BO12" s="46">
        <f t="shared" si="6"/>
        <v>4</v>
      </c>
      <c r="BP12" s="46">
        <f t="shared" si="7"/>
        <v>0</v>
      </c>
      <c r="BQ12" s="46">
        <f t="shared" si="8"/>
        <v>62.13</v>
      </c>
      <c r="BR12" s="46">
        <f t="shared" si="9"/>
        <v>4</v>
      </c>
      <c r="BS12" s="46">
        <f t="shared" si="10"/>
        <v>35.5</v>
      </c>
      <c r="BT12" s="46">
        <f t="shared" si="11"/>
        <v>4</v>
      </c>
      <c r="BU12" s="46">
        <f t="shared" si="12"/>
        <v>4</v>
      </c>
      <c r="BV12" s="46">
        <f t="shared" si="13"/>
        <v>74.290000000000006</v>
      </c>
      <c r="BW12" s="46">
        <f t="shared" si="14"/>
        <v>0</v>
      </c>
      <c r="BX12" s="46">
        <f t="shared" si="15"/>
        <v>0</v>
      </c>
      <c r="BY12" s="46">
        <f t="shared" si="16"/>
        <v>4</v>
      </c>
      <c r="BZ12" s="46">
        <f t="shared" si="17"/>
        <v>0</v>
      </c>
      <c r="CA12" s="46">
        <f t="shared" si="18"/>
        <v>0</v>
      </c>
      <c r="CB12" s="46">
        <f t="shared" si="19"/>
        <v>0</v>
      </c>
      <c r="CC12" s="46">
        <f t="shared" si="20"/>
        <v>0</v>
      </c>
      <c r="CD12" s="46">
        <f t="shared" si="21"/>
        <v>0</v>
      </c>
      <c r="CE12" s="46">
        <f t="shared" si="22"/>
        <v>0</v>
      </c>
      <c r="CF12" s="46">
        <f t="shared" si="23"/>
        <v>0</v>
      </c>
      <c r="CG12" s="46">
        <f t="shared" si="24"/>
        <v>0</v>
      </c>
      <c r="CH12" s="46">
        <f t="shared" si="25"/>
        <v>0</v>
      </c>
      <c r="CI12" s="46">
        <f t="shared" si="26"/>
        <v>0</v>
      </c>
      <c r="CJ12" s="46">
        <f t="shared" si="27"/>
        <v>0</v>
      </c>
      <c r="CK12" s="46">
        <f t="shared" si="28"/>
        <v>0</v>
      </c>
      <c r="CL12" s="46">
        <f t="shared" si="29"/>
        <v>0</v>
      </c>
      <c r="CM12" s="46">
        <f t="shared" si="30"/>
        <v>0</v>
      </c>
      <c r="CN12" s="46">
        <f t="shared" si="31"/>
        <v>0</v>
      </c>
    </row>
    <row r="13" spans="1:92" x14ac:dyDescent="0.2">
      <c r="A13" s="8">
        <v>5</v>
      </c>
      <c r="B13" s="8" t="s">
        <v>410</v>
      </c>
      <c r="C13" s="8" t="s">
        <v>431</v>
      </c>
      <c r="D13" s="8" t="s">
        <v>411</v>
      </c>
      <c r="E13" s="8" t="s">
        <v>378</v>
      </c>
      <c r="F13" s="8" t="s">
        <v>148</v>
      </c>
      <c r="N13" s="72">
        <v>99</v>
      </c>
      <c r="O13" s="106">
        <v>8</v>
      </c>
      <c r="P13" s="95">
        <v>63.43</v>
      </c>
      <c r="U13" s="73">
        <v>5</v>
      </c>
      <c r="V13" s="73">
        <v>5</v>
      </c>
      <c r="W13" s="97">
        <v>0</v>
      </c>
      <c r="X13" s="94">
        <v>78.25</v>
      </c>
      <c r="Z13" s="97">
        <v>4</v>
      </c>
      <c r="AA13" s="94">
        <v>35.119999999999997</v>
      </c>
      <c r="AC13" s="72">
        <v>4</v>
      </c>
      <c r="AD13" s="72">
        <v>4</v>
      </c>
      <c r="BC13" s="14">
        <f t="shared" si="0"/>
        <v>108</v>
      </c>
      <c r="BD13" s="28">
        <f>IF($O$4&gt;0,(LARGE(($N13,$V13,$AD13,$AL13,$AT13,$BB13),1)),"0")</f>
        <v>99</v>
      </c>
      <c r="BE13" s="28">
        <f t="shared" si="1"/>
        <v>9</v>
      </c>
      <c r="BF13" s="8">
        <v>4</v>
      </c>
      <c r="BK13" s="46">
        <f t="shared" si="2"/>
        <v>0</v>
      </c>
      <c r="BL13" s="46">
        <f t="shared" si="3"/>
        <v>0</v>
      </c>
      <c r="BM13" s="46">
        <f t="shared" si="4"/>
        <v>0</v>
      </c>
      <c r="BN13" s="46">
        <f t="shared" si="5"/>
        <v>0</v>
      </c>
      <c r="BO13" s="46">
        <f t="shared" si="6"/>
        <v>0</v>
      </c>
      <c r="BP13" s="46">
        <f t="shared" si="7"/>
        <v>8</v>
      </c>
      <c r="BQ13" s="46">
        <f t="shared" si="8"/>
        <v>63.43</v>
      </c>
      <c r="BR13" s="46">
        <f t="shared" si="9"/>
        <v>0</v>
      </c>
      <c r="BS13" s="46">
        <f t="shared" si="10"/>
        <v>0</v>
      </c>
      <c r="BT13" s="46">
        <f t="shared" si="11"/>
        <v>8</v>
      </c>
      <c r="BU13" s="46">
        <f t="shared" si="12"/>
        <v>0</v>
      </c>
      <c r="BV13" s="46">
        <f t="shared" si="13"/>
        <v>78.25</v>
      </c>
      <c r="BW13" s="46">
        <f t="shared" si="14"/>
        <v>4</v>
      </c>
      <c r="BX13" s="46">
        <f t="shared" si="15"/>
        <v>35.119999999999997</v>
      </c>
      <c r="BY13" s="46">
        <f t="shared" si="16"/>
        <v>4</v>
      </c>
      <c r="BZ13" s="46">
        <f t="shared" si="17"/>
        <v>0</v>
      </c>
      <c r="CA13" s="46">
        <f t="shared" si="18"/>
        <v>0</v>
      </c>
      <c r="CB13" s="46">
        <f t="shared" si="19"/>
        <v>0</v>
      </c>
      <c r="CC13" s="46">
        <f t="shared" si="20"/>
        <v>0</v>
      </c>
      <c r="CD13" s="46">
        <f t="shared" si="21"/>
        <v>0</v>
      </c>
      <c r="CE13" s="46">
        <f t="shared" si="22"/>
        <v>0</v>
      </c>
      <c r="CF13" s="46">
        <f t="shared" si="23"/>
        <v>0</v>
      </c>
      <c r="CG13" s="46">
        <f t="shared" si="24"/>
        <v>0</v>
      </c>
      <c r="CH13" s="46">
        <f t="shared" si="25"/>
        <v>0</v>
      </c>
      <c r="CI13" s="46">
        <f t="shared" si="26"/>
        <v>0</v>
      </c>
      <c r="CJ13" s="46">
        <f t="shared" si="27"/>
        <v>0</v>
      </c>
      <c r="CK13" s="46">
        <f t="shared" si="28"/>
        <v>0</v>
      </c>
      <c r="CL13" s="46">
        <f t="shared" si="29"/>
        <v>0</v>
      </c>
      <c r="CM13" s="46">
        <f t="shared" si="30"/>
        <v>0</v>
      </c>
      <c r="CN13" s="46">
        <f t="shared" si="31"/>
        <v>0</v>
      </c>
    </row>
    <row r="14" spans="1:92" x14ac:dyDescent="0.2">
      <c r="A14" s="8">
        <v>6</v>
      </c>
      <c r="B14" s="8" t="s">
        <v>302</v>
      </c>
      <c r="C14" s="8" t="s">
        <v>384</v>
      </c>
      <c r="D14" s="8" t="s">
        <v>303</v>
      </c>
      <c r="E14" s="8" t="s">
        <v>378</v>
      </c>
      <c r="F14" s="8" t="s">
        <v>174</v>
      </c>
      <c r="G14" s="97" t="s">
        <v>299</v>
      </c>
      <c r="N14" s="72">
        <v>90</v>
      </c>
      <c r="O14" s="106" t="s">
        <v>299</v>
      </c>
      <c r="V14" s="73">
        <v>90</v>
      </c>
      <c r="W14" s="97">
        <v>0</v>
      </c>
      <c r="X14" s="94">
        <v>74.28</v>
      </c>
      <c r="Z14" s="97">
        <v>0</v>
      </c>
      <c r="AA14" s="94">
        <v>34.049999999999997</v>
      </c>
      <c r="AC14" s="72">
        <v>2</v>
      </c>
      <c r="AD14" s="72">
        <v>2</v>
      </c>
      <c r="BC14" s="14">
        <f t="shared" si="0"/>
        <v>182</v>
      </c>
      <c r="BD14" s="28">
        <f>IF($O$4&gt;0,(LARGE(($N14,$V14,$AD14,$AL14,$AT14,$BB14),1)),"0")</f>
        <v>90</v>
      </c>
      <c r="BE14" s="28">
        <f t="shared" si="1"/>
        <v>92</v>
      </c>
      <c r="BH14" s="8" t="s">
        <v>465</v>
      </c>
      <c r="BI14" s="8" t="s">
        <v>467</v>
      </c>
      <c r="BK14" s="46">
        <f t="shared" si="2"/>
        <v>199</v>
      </c>
      <c r="BL14" s="46">
        <f t="shared" si="3"/>
        <v>0</v>
      </c>
      <c r="BM14" s="46">
        <f t="shared" si="4"/>
        <v>0</v>
      </c>
      <c r="BN14" s="46">
        <f t="shared" si="5"/>
        <v>0</v>
      </c>
      <c r="BO14" s="46">
        <f t="shared" si="6"/>
        <v>199</v>
      </c>
      <c r="BP14" s="46">
        <f t="shared" si="7"/>
        <v>199</v>
      </c>
      <c r="BQ14" s="46">
        <f t="shared" si="8"/>
        <v>0</v>
      </c>
      <c r="BR14" s="46">
        <f t="shared" si="9"/>
        <v>0</v>
      </c>
      <c r="BS14" s="46">
        <f t="shared" si="10"/>
        <v>0</v>
      </c>
      <c r="BT14" s="46">
        <f t="shared" si="11"/>
        <v>199</v>
      </c>
      <c r="BU14" s="46">
        <f t="shared" si="12"/>
        <v>0</v>
      </c>
      <c r="BV14" s="46">
        <f t="shared" si="13"/>
        <v>74.28</v>
      </c>
      <c r="BW14" s="46">
        <f t="shared" si="14"/>
        <v>0</v>
      </c>
      <c r="BX14" s="46">
        <f t="shared" si="15"/>
        <v>34.049999999999997</v>
      </c>
      <c r="BY14" s="46">
        <f t="shared" si="16"/>
        <v>0</v>
      </c>
      <c r="BZ14" s="46">
        <f t="shared" si="17"/>
        <v>0</v>
      </c>
      <c r="CA14" s="46">
        <f t="shared" si="18"/>
        <v>0</v>
      </c>
      <c r="CB14" s="46">
        <f t="shared" si="19"/>
        <v>0</v>
      </c>
      <c r="CC14" s="46">
        <f t="shared" si="20"/>
        <v>0</v>
      </c>
      <c r="CD14" s="46">
        <f t="shared" si="21"/>
        <v>0</v>
      </c>
      <c r="CE14" s="46">
        <f t="shared" si="22"/>
        <v>0</v>
      </c>
      <c r="CF14" s="46">
        <f t="shared" si="23"/>
        <v>0</v>
      </c>
      <c r="CG14" s="46">
        <f t="shared" si="24"/>
        <v>0</v>
      </c>
      <c r="CH14" s="46">
        <f t="shared" si="25"/>
        <v>0</v>
      </c>
      <c r="CI14" s="46">
        <f t="shared" si="26"/>
        <v>0</v>
      </c>
      <c r="CJ14" s="46">
        <f t="shared" si="27"/>
        <v>0</v>
      </c>
      <c r="CK14" s="46">
        <f t="shared" si="28"/>
        <v>0</v>
      </c>
      <c r="CL14" s="46">
        <f t="shared" si="29"/>
        <v>0</v>
      </c>
      <c r="CM14" s="46">
        <f t="shared" si="30"/>
        <v>0</v>
      </c>
      <c r="CN14" s="46">
        <f t="shared" si="31"/>
        <v>0</v>
      </c>
    </row>
    <row r="15" spans="1:92" x14ac:dyDescent="0.2">
      <c r="A15" s="8">
        <v>7</v>
      </c>
      <c r="B15" s="8" t="s">
        <v>300</v>
      </c>
      <c r="C15" s="8" t="s">
        <v>383</v>
      </c>
      <c r="D15" s="8" t="s">
        <v>301</v>
      </c>
      <c r="E15" s="8" t="s">
        <v>378</v>
      </c>
      <c r="F15" s="8" t="s">
        <v>156</v>
      </c>
      <c r="G15" s="97" t="s">
        <v>299</v>
      </c>
      <c r="N15" s="72">
        <v>90</v>
      </c>
      <c r="O15" s="106" t="s">
        <v>299</v>
      </c>
      <c r="V15" s="73">
        <v>90</v>
      </c>
      <c r="W15" s="97">
        <v>4</v>
      </c>
      <c r="X15" s="94">
        <v>82</v>
      </c>
      <c r="AC15" s="72">
        <v>10</v>
      </c>
      <c r="AD15" s="72">
        <v>10</v>
      </c>
      <c r="BC15" s="14">
        <f t="shared" si="0"/>
        <v>190</v>
      </c>
      <c r="BD15" s="28">
        <f>IF($O$4&gt;0,(LARGE(($N15,$V15,$AD15,$AL15,$AT15,$BB15),1)),"0")</f>
        <v>90</v>
      </c>
      <c r="BE15" s="28">
        <f t="shared" si="1"/>
        <v>100</v>
      </c>
      <c r="BG15" s="8">
        <v>1</v>
      </c>
      <c r="BK15" s="46">
        <f t="shared" si="2"/>
        <v>199</v>
      </c>
      <c r="BL15" s="46">
        <f t="shared" si="3"/>
        <v>0</v>
      </c>
      <c r="BM15" s="46">
        <f t="shared" si="4"/>
        <v>0</v>
      </c>
      <c r="BN15" s="46">
        <f t="shared" si="5"/>
        <v>0</v>
      </c>
      <c r="BO15" s="46">
        <f t="shared" si="6"/>
        <v>199</v>
      </c>
      <c r="BP15" s="46">
        <f t="shared" si="7"/>
        <v>199</v>
      </c>
      <c r="BQ15" s="46">
        <f t="shared" si="8"/>
        <v>0</v>
      </c>
      <c r="BR15" s="46">
        <f t="shared" si="9"/>
        <v>0</v>
      </c>
      <c r="BS15" s="46">
        <f t="shared" si="10"/>
        <v>0</v>
      </c>
      <c r="BT15" s="46">
        <f t="shared" si="11"/>
        <v>199</v>
      </c>
      <c r="BU15" s="46">
        <f t="shared" si="12"/>
        <v>4</v>
      </c>
      <c r="BV15" s="46">
        <f t="shared" si="13"/>
        <v>82</v>
      </c>
      <c r="BW15" s="46">
        <f t="shared" si="14"/>
        <v>0</v>
      </c>
      <c r="BX15" s="46">
        <f t="shared" si="15"/>
        <v>0</v>
      </c>
      <c r="BY15" s="46">
        <f t="shared" si="16"/>
        <v>4</v>
      </c>
      <c r="BZ15" s="46">
        <f t="shared" si="17"/>
        <v>0</v>
      </c>
      <c r="CA15" s="46">
        <f t="shared" si="18"/>
        <v>0</v>
      </c>
      <c r="CB15" s="46">
        <f t="shared" si="19"/>
        <v>0</v>
      </c>
      <c r="CC15" s="46">
        <f t="shared" si="20"/>
        <v>0</v>
      </c>
      <c r="CD15" s="46">
        <f t="shared" si="21"/>
        <v>0</v>
      </c>
      <c r="CE15" s="46">
        <f t="shared" si="22"/>
        <v>0</v>
      </c>
      <c r="CF15" s="46">
        <f t="shared" si="23"/>
        <v>0</v>
      </c>
      <c r="CG15" s="46">
        <f t="shared" si="24"/>
        <v>0</v>
      </c>
      <c r="CH15" s="46">
        <f t="shared" si="25"/>
        <v>0</v>
      </c>
      <c r="CI15" s="46">
        <f t="shared" si="26"/>
        <v>0</v>
      </c>
      <c r="CJ15" s="46">
        <f t="shared" si="27"/>
        <v>0</v>
      </c>
      <c r="CK15" s="46">
        <f t="shared" si="28"/>
        <v>0</v>
      </c>
      <c r="CL15" s="46">
        <f t="shared" si="29"/>
        <v>0</v>
      </c>
      <c r="CM15" s="46">
        <f t="shared" si="30"/>
        <v>0</v>
      </c>
      <c r="CN15" s="46">
        <f t="shared" si="31"/>
        <v>0</v>
      </c>
    </row>
    <row r="16" spans="1:92" x14ac:dyDescent="0.2">
      <c r="A16" s="8">
        <v>8</v>
      </c>
      <c r="B16" s="8" t="s">
        <v>259</v>
      </c>
      <c r="C16" s="8" t="s">
        <v>357</v>
      </c>
      <c r="D16" s="8" t="s">
        <v>260</v>
      </c>
      <c r="E16" s="8" t="s">
        <v>356</v>
      </c>
      <c r="F16" s="8" t="s">
        <v>165</v>
      </c>
      <c r="N16" s="72">
        <v>99</v>
      </c>
      <c r="V16" s="73">
        <v>99</v>
      </c>
      <c r="W16" s="97">
        <v>0</v>
      </c>
      <c r="X16" s="94">
        <v>84.4</v>
      </c>
      <c r="Z16" s="97">
        <v>4</v>
      </c>
      <c r="AA16" s="94">
        <v>38.15</v>
      </c>
      <c r="AC16" s="72">
        <v>5</v>
      </c>
      <c r="AD16" s="72">
        <v>5</v>
      </c>
      <c r="BC16" s="14">
        <f t="shared" si="0"/>
        <v>203</v>
      </c>
      <c r="BD16" s="28">
        <f>IF($O$4&gt;0,(LARGE(($N16,$V16,$AD16,$AL16,$AT16,$BB16),1)),"0")</f>
        <v>99</v>
      </c>
      <c r="BE16" s="28">
        <f t="shared" si="1"/>
        <v>104</v>
      </c>
      <c r="BK16" s="46">
        <f t="shared" si="2"/>
        <v>0</v>
      </c>
      <c r="BL16" s="46">
        <f t="shared" si="3"/>
        <v>0</v>
      </c>
      <c r="BM16" s="46">
        <f t="shared" si="4"/>
        <v>0</v>
      </c>
      <c r="BN16" s="46">
        <f t="shared" si="5"/>
        <v>0</v>
      </c>
      <c r="BO16" s="46">
        <f t="shared" si="6"/>
        <v>0</v>
      </c>
      <c r="BP16" s="46">
        <f t="shared" si="7"/>
        <v>0</v>
      </c>
      <c r="BQ16" s="46">
        <f t="shared" si="8"/>
        <v>0</v>
      </c>
      <c r="BR16" s="46">
        <f t="shared" si="9"/>
        <v>0</v>
      </c>
      <c r="BS16" s="46">
        <f t="shared" si="10"/>
        <v>0</v>
      </c>
      <c r="BT16" s="46">
        <f t="shared" si="11"/>
        <v>0</v>
      </c>
      <c r="BU16" s="46">
        <f t="shared" si="12"/>
        <v>0</v>
      </c>
      <c r="BV16" s="46">
        <f t="shared" si="13"/>
        <v>84.4</v>
      </c>
      <c r="BW16" s="46">
        <f t="shared" si="14"/>
        <v>4</v>
      </c>
      <c r="BX16" s="46">
        <f t="shared" si="15"/>
        <v>38.15</v>
      </c>
      <c r="BY16" s="46">
        <f t="shared" si="16"/>
        <v>4</v>
      </c>
      <c r="BZ16" s="46">
        <f t="shared" si="17"/>
        <v>0</v>
      </c>
      <c r="CA16" s="46">
        <f t="shared" si="18"/>
        <v>0</v>
      </c>
      <c r="CB16" s="46">
        <f t="shared" si="19"/>
        <v>0</v>
      </c>
      <c r="CC16" s="46">
        <f t="shared" si="20"/>
        <v>0</v>
      </c>
      <c r="CD16" s="46">
        <f t="shared" si="21"/>
        <v>0</v>
      </c>
      <c r="CE16" s="46">
        <f t="shared" si="22"/>
        <v>0</v>
      </c>
      <c r="CF16" s="46">
        <f t="shared" si="23"/>
        <v>0</v>
      </c>
      <c r="CG16" s="46">
        <f t="shared" si="24"/>
        <v>0</v>
      </c>
      <c r="CH16" s="46">
        <f t="shared" si="25"/>
        <v>0</v>
      </c>
      <c r="CI16" s="46">
        <f t="shared" si="26"/>
        <v>0</v>
      </c>
      <c r="CJ16" s="46">
        <f t="shared" si="27"/>
        <v>0</v>
      </c>
      <c r="CK16" s="46">
        <f t="shared" si="28"/>
        <v>0</v>
      </c>
      <c r="CL16" s="46">
        <f t="shared" si="29"/>
        <v>0</v>
      </c>
      <c r="CM16" s="46">
        <f t="shared" si="30"/>
        <v>0</v>
      </c>
      <c r="CN16" s="46">
        <f t="shared" si="31"/>
        <v>0</v>
      </c>
    </row>
    <row r="17" spans="1:92" x14ac:dyDescent="0.2">
      <c r="A17" s="8">
        <v>9</v>
      </c>
      <c r="B17" s="8" t="s">
        <v>207</v>
      </c>
      <c r="C17" s="8" t="s">
        <v>458</v>
      </c>
      <c r="D17" s="8" t="s">
        <v>208</v>
      </c>
      <c r="E17" s="8" t="s">
        <v>356</v>
      </c>
      <c r="F17" s="8" t="s">
        <v>148</v>
      </c>
      <c r="N17" s="72">
        <v>99</v>
      </c>
      <c r="V17" s="73">
        <v>99</v>
      </c>
      <c r="W17" s="97">
        <v>4</v>
      </c>
      <c r="X17" s="94">
        <v>76.760000000000005</v>
      </c>
      <c r="AC17" s="72">
        <v>8</v>
      </c>
      <c r="AD17" s="72">
        <v>8</v>
      </c>
      <c r="BC17" s="14">
        <f t="shared" si="0"/>
        <v>206</v>
      </c>
      <c r="BD17" s="28">
        <f>IF($O$4&gt;0,(LARGE(($N17,$V17,$AD17,$AL17,$AT17,$BB17),1)),"0")</f>
        <v>99</v>
      </c>
      <c r="BE17" s="28">
        <f t="shared" si="1"/>
        <v>107</v>
      </c>
      <c r="BK17" s="46">
        <f t="shared" si="2"/>
        <v>0</v>
      </c>
      <c r="BL17" s="46">
        <f t="shared" si="3"/>
        <v>0</v>
      </c>
      <c r="BM17" s="46">
        <f t="shared" si="4"/>
        <v>0</v>
      </c>
      <c r="BN17" s="46">
        <f t="shared" si="5"/>
        <v>0</v>
      </c>
      <c r="BO17" s="46">
        <f t="shared" si="6"/>
        <v>0</v>
      </c>
      <c r="BP17" s="46">
        <f t="shared" si="7"/>
        <v>0</v>
      </c>
      <c r="BQ17" s="46">
        <f t="shared" si="8"/>
        <v>0</v>
      </c>
      <c r="BR17" s="46">
        <f t="shared" si="9"/>
        <v>0</v>
      </c>
      <c r="BS17" s="46">
        <f t="shared" si="10"/>
        <v>0</v>
      </c>
      <c r="BT17" s="46">
        <f t="shared" si="11"/>
        <v>0</v>
      </c>
      <c r="BU17" s="46">
        <f t="shared" si="12"/>
        <v>4</v>
      </c>
      <c r="BV17" s="46">
        <f t="shared" si="13"/>
        <v>76.760000000000005</v>
      </c>
      <c r="BW17" s="46">
        <f t="shared" si="14"/>
        <v>0</v>
      </c>
      <c r="BX17" s="46">
        <f t="shared" si="15"/>
        <v>0</v>
      </c>
      <c r="BY17" s="46">
        <f t="shared" si="16"/>
        <v>4</v>
      </c>
      <c r="BZ17" s="46">
        <f t="shared" si="17"/>
        <v>0</v>
      </c>
      <c r="CA17" s="46">
        <f t="shared" si="18"/>
        <v>0</v>
      </c>
      <c r="CB17" s="46">
        <f t="shared" si="19"/>
        <v>0</v>
      </c>
      <c r="CC17" s="46">
        <f t="shared" si="20"/>
        <v>0</v>
      </c>
      <c r="CD17" s="46">
        <f t="shared" si="21"/>
        <v>0</v>
      </c>
      <c r="CE17" s="46">
        <f t="shared" si="22"/>
        <v>0</v>
      </c>
      <c r="CF17" s="46">
        <f t="shared" si="23"/>
        <v>0</v>
      </c>
      <c r="CG17" s="46">
        <f t="shared" si="24"/>
        <v>0</v>
      </c>
      <c r="CH17" s="46">
        <f t="shared" si="25"/>
        <v>0</v>
      </c>
      <c r="CI17" s="46">
        <f t="shared" si="26"/>
        <v>0</v>
      </c>
      <c r="CJ17" s="46">
        <f t="shared" si="27"/>
        <v>0</v>
      </c>
      <c r="CK17" s="46">
        <f t="shared" si="28"/>
        <v>0</v>
      </c>
      <c r="CL17" s="46">
        <f t="shared" si="29"/>
        <v>0</v>
      </c>
      <c r="CM17" s="46">
        <f t="shared" si="30"/>
        <v>0</v>
      </c>
      <c r="CN17" s="46">
        <f t="shared" si="31"/>
        <v>0</v>
      </c>
    </row>
    <row r="18" spans="1:92" x14ac:dyDescent="0.2">
      <c r="A18" s="8">
        <v>10</v>
      </c>
      <c r="B18" s="8" t="s">
        <v>279</v>
      </c>
      <c r="C18" s="8" t="s">
        <v>373</v>
      </c>
      <c r="D18" s="8" t="s">
        <v>280</v>
      </c>
      <c r="E18" s="8" t="s">
        <v>356</v>
      </c>
      <c r="F18" s="8" t="s">
        <v>148</v>
      </c>
      <c r="N18" s="72">
        <v>99</v>
      </c>
      <c r="V18" s="73">
        <v>99</v>
      </c>
      <c r="W18" s="97">
        <v>4</v>
      </c>
      <c r="X18" s="94">
        <v>79.59</v>
      </c>
      <c r="AC18" s="72">
        <v>9</v>
      </c>
      <c r="AD18" s="72">
        <v>9</v>
      </c>
      <c r="BC18" s="14">
        <f t="shared" si="0"/>
        <v>207</v>
      </c>
      <c r="BD18" s="28">
        <f>IF($O$4&gt;0,(LARGE(($N18,$V18,$AD18,$AL18,$AT18,$BB18),1)),"0")</f>
        <v>99</v>
      </c>
      <c r="BE18" s="28">
        <f t="shared" si="1"/>
        <v>108</v>
      </c>
      <c r="BK18" s="46">
        <f t="shared" si="2"/>
        <v>0</v>
      </c>
      <c r="BL18" s="46">
        <f t="shared" si="3"/>
        <v>0</v>
      </c>
      <c r="BM18" s="46">
        <f t="shared" si="4"/>
        <v>0</v>
      </c>
      <c r="BN18" s="46">
        <f t="shared" si="5"/>
        <v>0</v>
      </c>
      <c r="BO18" s="46">
        <f t="shared" si="6"/>
        <v>0</v>
      </c>
      <c r="BP18" s="46">
        <f t="shared" si="7"/>
        <v>0</v>
      </c>
      <c r="BQ18" s="46">
        <f t="shared" si="8"/>
        <v>0</v>
      </c>
      <c r="BR18" s="46">
        <f t="shared" si="9"/>
        <v>0</v>
      </c>
      <c r="BS18" s="46">
        <f t="shared" si="10"/>
        <v>0</v>
      </c>
      <c r="BT18" s="46">
        <f t="shared" si="11"/>
        <v>0</v>
      </c>
      <c r="BU18" s="46">
        <f t="shared" si="12"/>
        <v>4</v>
      </c>
      <c r="BV18" s="46">
        <f t="shared" si="13"/>
        <v>79.59</v>
      </c>
      <c r="BW18" s="46">
        <f t="shared" si="14"/>
        <v>0</v>
      </c>
      <c r="BX18" s="46">
        <f t="shared" si="15"/>
        <v>0</v>
      </c>
      <c r="BY18" s="46">
        <f t="shared" si="16"/>
        <v>4</v>
      </c>
      <c r="BZ18" s="46">
        <f t="shared" si="17"/>
        <v>0</v>
      </c>
      <c r="CA18" s="46">
        <f t="shared" si="18"/>
        <v>0</v>
      </c>
      <c r="CB18" s="46">
        <f t="shared" si="19"/>
        <v>0</v>
      </c>
      <c r="CC18" s="46">
        <f t="shared" si="20"/>
        <v>0</v>
      </c>
      <c r="CD18" s="46">
        <f t="shared" si="21"/>
        <v>0</v>
      </c>
      <c r="CE18" s="46">
        <f t="shared" si="22"/>
        <v>0</v>
      </c>
      <c r="CF18" s="46">
        <f t="shared" si="23"/>
        <v>0</v>
      </c>
      <c r="CG18" s="46">
        <f t="shared" si="24"/>
        <v>0</v>
      </c>
      <c r="CH18" s="46">
        <f t="shared" si="25"/>
        <v>0</v>
      </c>
      <c r="CI18" s="46">
        <f t="shared" si="26"/>
        <v>0</v>
      </c>
      <c r="CJ18" s="46">
        <f t="shared" si="27"/>
        <v>0</v>
      </c>
      <c r="CK18" s="46">
        <f t="shared" si="28"/>
        <v>0</v>
      </c>
      <c r="CL18" s="46">
        <f t="shared" si="29"/>
        <v>0</v>
      </c>
      <c r="CM18" s="46">
        <f t="shared" si="30"/>
        <v>0</v>
      </c>
      <c r="CN18" s="46">
        <f t="shared" si="31"/>
        <v>0</v>
      </c>
    </row>
    <row r="19" spans="1:92" x14ac:dyDescent="0.2">
      <c r="A19" s="8">
        <v>11</v>
      </c>
      <c r="B19" s="8" t="s">
        <v>250</v>
      </c>
      <c r="C19" s="8" t="s">
        <v>360</v>
      </c>
      <c r="D19" s="8" t="s">
        <v>251</v>
      </c>
      <c r="E19" s="8" t="s">
        <v>378</v>
      </c>
      <c r="F19" s="8" t="s">
        <v>174</v>
      </c>
      <c r="N19" s="72">
        <v>99</v>
      </c>
      <c r="O19" s="106" t="s">
        <v>299</v>
      </c>
      <c r="V19" s="73">
        <v>90</v>
      </c>
      <c r="AD19" s="72">
        <v>99</v>
      </c>
      <c r="BC19" s="14">
        <f t="shared" si="0"/>
        <v>288</v>
      </c>
      <c r="BD19" s="28">
        <f>IF($O$4&gt;0,(LARGE(($N19,$V19,$AD19,$AL19,$AT19,$BB19),1)),"0")</f>
        <v>99</v>
      </c>
      <c r="BE19" s="28">
        <f t="shared" si="1"/>
        <v>189</v>
      </c>
      <c r="BK19" s="46">
        <f t="shared" si="2"/>
        <v>0</v>
      </c>
      <c r="BL19" s="46">
        <f t="shared" si="3"/>
        <v>0</v>
      </c>
      <c r="BM19" s="46">
        <f t="shared" si="4"/>
        <v>0</v>
      </c>
      <c r="BN19" s="46">
        <f t="shared" si="5"/>
        <v>0</v>
      </c>
      <c r="BO19" s="46">
        <f t="shared" si="6"/>
        <v>0</v>
      </c>
      <c r="BP19" s="46">
        <f t="shared" si="7"/>
        <v>199</v>
      </c>
      <c r="BQ19" s="46">
        <f t="shared" si="8"/>
        <v>0</v>
      </c>
      <c r="BR19" s="46">
        <f t="shared" si="9"/>
        <v>0</v>
      </c>
      <c r="BS19" s="46">
        <f t="shared" si="10"/>
        <v>0</v>
      </c>
      <c r="BT19" s="46">
        <f t="shared" si="11"/>
        <v>199</v>
      </c>
      <c r="BU19" s="46">
        <f t="shared" si="12"/>
        <v>0</v>
      </c>
      <c r="BV19" s="46">
        <f t="shared" si="13"/>
        <v>0</v>
      </c>
      <c r="BW19" s="46">
        <f t="shared" si="14"/>
        <v>0</v>
      </c>
      <c r="BX19" s="46">
        <f t="shared" si="15"/>
        <v>0</v>
      </c>
      <c r="BY19" s="46">
        <f t="shared" si="16"/>
        <v>0</v>
      </c>
      <c r="BZ19" s="46">
        <f t="shared" si="17"/>
        <v>0</v>
      </c>
      <c r="CA19" s="46">
        <f t="shared" si="18"/>
        <v>0</v>
      </c>
      <c r="CB19" s="46">
        <f t="shared" si="19"/>
        <v>0</v>
      </c>
      <c r="CC19" s="46">
        <f t="shared" si="20"/>
        <v>0</v>
      </c>
      <c r="CD19" s="46">
        <f t="shared" si="21"/>
        <v>0</v>
      </c>
      <c r="CE19" s="46">
        <f t="shared" si="22"/>
        <v>0</v>
      </c>
      <c r="CF19" s="46">
        <f t="shared" si="23"/>
        <v>0</v>
      </c>
      <c r="CG19" s="46">
        <f t="shared" si="24"/>
        <v>0</v>
      </c>
      <c r="CH19" s="46">
        <f t="shared" si="25"/>
        <v>0</v>
      </c>
      <c r="CI19" s="46">
        <f t="shared" si="26"/>
        <v>0</v>
      </c>
      <c r="CJ19" s="46">
        <f t="shared" si="27"/>
        <v>0</v>
      </c>
      <c r="CK19" s="46">
        <f t="shared" si="28"/>
        <v>0</v>
      </c>
      <c r="CL19" s="46">
        <f t="shared" si="29"/>
        <v>0</v>
      </c>
      <c r="CM19" s="46">
        <f t="shared" si="30"/>
        <v>0</v>
      </c>
      <c r="CN19" s="46">
        <f t="shared" si="31"/>
        <v>0</v>
      </c>
    </row>
    <row r="20" spans="1:92" x14ac:dyDescent="0.2">
      <c r="A20" s="8">
        <v>12</v>
      </c>
      <c r="B20" s="8" t="s">
        <v>415</v>
      </c>
      <c r="C20" s="8" t="s">
        <v>432</v>
      </c>
      <c r="D20" s="8" t="s">
        <v>416</v>
      </c>
      <c r="E20" s="8" t="s">
        <v>433</v>
      </c>
      <c r="F20" s="8" t="s">
        <v>417</v>
      </c>
      <c r="N20" s="72">
        <v>99</v>
      </c>
      <c r="O20" s="106">
        <v>4</v>
      </c>
      <c r="P20" s="95">
        <v>65.709999999999994</v>
      </c>
      <c r="U20" s="73">
        <v>4</v>
      </c>
      <c r="V20" s="73">
        <v>99</v>
      </c>
      <c r="AD20" s="72">
        <v>99</v>
      </c>
      <c r="BC20" s="14">
        <f t="shared" si="0"/>
        <v>297</v>
      </c>
      <c r="BD20" s="28">
        <f>IF($O$4&gt;0,(LARGE(($N20,$V20,$AD20,$AL20,$AT20,$BB20),1)),"0")</f>
        <v>99</v>
      </c>
      <c r="BE20" s="28">
        <f t="shared" si="1"/>
        <v>198</v>
      </c>
      <c r="BI20" s="114" t="s">
        <v>441</v>
      </c>
      <c r="BK20" s="46">
        <f t="shared" si="2"/>
        <v>0</v>
      </c>
      <c r="BL20" s="46">
        <f t="shared" si="3"/>
        <v>0</v>
      </c>
      <c r="BM20" s="46">
        <f t="shared" si="4"/>
        <v>0</v>
      </c>
      <c r="BN20" s="46">
        <f t="shared" si="5"/>
        <v>0</v>
      </c>
      <c r="BO20" s="46">
        <f t="shared" si="6"/>
        <v>0</v>
      </c>
      <c r="BP20" s="46">
        <f t="shared" si="7"/>
        <v>4</v>
      </c>
      <c r="BQ20" s="46">
        <f t="shared" si="8"/>
        <v>65.709999999999994</v>
      </c>
      <c r="BR20" s="46">
        <f t="shared" si="9"/>
        <v>0</v>
      </c>
      <c r="BS20" s="46">
        <f t="shared" si="10"/>
        <v>0</v>
      </c>
      <c r="BT20" s="46">
        <f t="shared" si="11"/>
        <v>4</v>
      </c>
      <c r="BU20" s="46">
        <f t="shared" si="12"/>
        <v>0</v>
      </c>
      <c r="BV20" s="46">
        <f t="shared" si="13"/>
        <v>0</v>
      </c>
      <c r="BW20" s="46">
        <f t="shared" si="14"/>
        <v>0</v>
      </c>
      <c r="BX20" s="46">
        <f t="shared" si="15"/>
        <v>0</v>
      </c>
      <c r="BY20" s="46">
        <f t="shared" si="16"/>
        <v>0</v>
      </c>
      <c r="BZ20" s="46">
        <f t="shared" si="17"/>
        <v>0</v>
      </c>
      <c r="CA20" s="46">
        <f t="shared" si="18"/>
        <v>0</v>
      </c>
      <c r="CB20" s="46">
        <f t="shared" si="19"/>
        <v>0</v>
      </c>
      <c r="CC20" s="46">
        <f t="shared" si="20"/>
        <v>0</v>
      </c>
      <c r="CD20" s="46">
        <f t="shared" si="21"/>
        <v>0</v>
      </c>
      <c r="CE20" s="46">
        <f t="shared" si="22"/>
        <v>0</v>
      </c>
      <c r="CF20" s="46">
        <f t="shared" si="23"/>
        <v>0</v>
      </c>
      <c r="CG20" s="46">
        <f t="shared" si="24"/>
        <v>0</v>
      </c>
      <c r="CH20" s="46">
        <f t="shared" si="25"/>
        <v>0</v>
      </c>
      <c r="CI20" s="46">
        <f t="shared" si="26"/>
        <v>0</v>
      </c>
      <c r="CJ20" s="46">
        <f t="shared" si="27"/>
        <v>0</v>
      </c>
      <c r="CK20" s="46">
        <f t="shared" si="28"/>
        <v>0</v>
      </c>
      <c r="CL20" s="46">
        <f t="shared" si="29"/>
        <v>0</v>
      </c>
      <c r="CM20" s="46">
        <f t="shared" si="30"/>
        <v>0</v>
      </c>
      <c r="CN20" s="46">
        <f t="shared" si="31"/>
        <v>0</v>
      </c>
    </row>
  </sheetData>
  <sheetProtection sheet="1" objects="1" scenarios="1"/>
  <sortState ref="A9:CN20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16 AE9:AE65416 O9:O65416"/>
    <dataValidation type="decimal" allowBlank="1" showInputMessage="1" showErrorMessage="1" sqref="L1:L2 I1:I2 T1:T2 Q1:Q2 AG1:AG2 AB1:AB2 Y1:Y2 AJ1:AJ2 AR1:AR2 AO1:AO2 AW1:AW2 AZ1:AZ2 AZ9:AZ65416 AW9:AW65416 AR9:AR65416 AO9:AO65416 AJ9:AJ65416 Q9:Q65416 AG9:AG65416 AB9:AB65416 I9:I65416 T9:T65416 Y9:Y65416 L9:L65416">
      <formula1>0</formula1>
      <formula2>10</formula2>
    </dataValidation>
    <dataValidation type="decimal" allowBlank="1" showInputMessage="1" showErrorMessage="1" sqref="H1:H2 K1:K2 P1:P2 S1:S2 X1:X2 AA1:AA2 AI1:AI2 AF1:AF2 AN1:AN2 AQ1:AQ2 AY1:AY2 AV1:AV2 AV9:AV65416 AY9:AY65416 AN9:AN65416 AQ9:AQ65416 AF9:AF65416 K9:K65416 S9:S65416 P9:P65416 X9:X65416 AA9:AA65416 H9:H65416 AI9:AI65416">
      <formula1>0</formula1>
      <formula2>100</formula2>
    </dataValidation>
    <dataValidation type="list" allowBlank="1" showInputMessage="1" showErrorMessage="1" sqref="BH1:BH2 BH9:BH6541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88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6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2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3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4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5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6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7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8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Informatie</vt:lpstr>
      <vt:lpstr>B(AB)</vt:lpstr>
      <vt:lpstr>B(C)</vt:lpstr>
      <vt:lpstr>B(DE)</vt:lpstr>
      <vt:lpstr>L(AB)</vt:lpstr>
      <vt:lpstr>L(C)</vt:lpstr>
      <vt:lpstr>L(DE)</vt:lpstr>
      <vt:lpstr>M(C)</vt:lpstr>
      <vt:lpstr>M(DE)</vt:lpstr>
      <vt:lpstr>Z(C)</vt:lpstr>
      <vt:lpstr>Z(DE)</vt:lpstr>
      <vt:lpstr>ZZ(DE)</vt:lpstr>
      <vt:lpstr>Z-ZZ(CDE)</vt:lpstr>
      <vt:lpstr>Kampioenen</vt:lpstr>
      <vt:lpstr>Diversen</vt:lpstr>
      <vt:lpstr>Instellingen</vt:lpstr>
      <vt:lpstr>Afvaardiging</vt:lpstr>
      <vt:lpstr>'B(AB)'!Print_Area</vt:lpstr>
      <vt:lpstr>'B(C)'!Print_Area</vt:lpstr>
      <vt:lpstr>'B(DE)'!Print_Area</vt:lpstr>
      <vt:lpstr>'L(AB)'!Print_Area</vt:lpstr>
      <vt:lpstr>'L(C)'!Print_Area</vt:lpstr>
      <vt:lpstr>'L(DE)'!Print_Area</vt:lpstr>
      <vt:lpstr>'M(C)'!Print_Area</vt:lpstr>
      <vt:lpstr>'M(DE)'!Print_Area</vt:lpstr>
      <vt:lpstr>'Z(C)'!Print_Area</vt:lpstr>
      <vt:lpstr>'Z(DE)'!Print_Area</vt:lpstr>
      <vt:lpstr>Afvaardiging!Print_Titles</vt:lpstr>
      <vt:lpstr>Diversen!Print_Titles</vt:lpstr>
      <vt:lpstr>Kampioenen!Print_Titles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Sprenger, Vincent (SPLJX) - KLM</cp:lastModifiedBy>
  <cp:lastPrinted>2019-07-06T15:13:52Z</cp:lastPrinted>
  <dcterms:created xsi:type="dcterms:W3CDTF">2007-03-07T12:54:43Z</dcterms:created>
  <dcterms:modified xsi:type="dcterms:W3CDTF">2019-07-07T19:25:33Z</dcterms:modified>
</cp:coreProperties>
</file>